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!!Libor\KÚ\2020\2.Q\Controlling\Rozpočet\úprava rozpočtu\"/>
    </mc:Choice>
  </mc:AlternateContent>
  <bookViews>
    <workbookView xWindow="480" yWindow="60" windowWidth="18195" windowHeight="8505"/>
  </bookViews>
  <sheets>
    <sheet name="rozpočet" sheetId="1" r:id="rId1"/>
  </sheets>
  <definedNames>
    <definedName name="_xlnm.Print_Area" localSheetId="0">rozpočet!$A$1:$I$158</definedName>
  </definedNames>
  <calcPr calcId="152511"/>
</workbook>
</file>

<file path=xl/calcChain.xml><?xml version="1.0" encoding="utf-8"?>
<calcChain xmlns="http://schemas.openxmlformats.org/spreadsheetml/2006/main">
  <c r="I46" i="1" l="1"/>
  <c r="H46" i="1"/>
  <c r="F46" i="1"/>
  <c r="I120" i="1" l="1"/>
  <c r="H120" i="1"/>
  <c r="F120" i="1"/>
  <c r="G123" i="1"/>
  <c r="I39" i="1" l="1"/>
  <c r="H39" i="1"/>
  <c r="F39" i="1"/>
  <c r="I30" i="1"/>
  <c r="H30" i="1"/>
  <c r="F30" i="1"/>
  <c r="I135" i="1" l="1"/>
  <c r="H135" i="1"/>
  <c r="F135" i="1"/>
  <c r="G137" i="1"/>
  <c r="I126" i="1" l="1"/>
  <c r="H126" i="1"/>
  <c r="F126" i="1"/>
  <c r="G132" i="1"/>
  <c r="G138" i="1" l="1"/>
  <c r="G125" i="1"/>
  <c r="G28" i="1" l="1"/>
  <c r="G26" i="1"/>
  <c r="G24" i="1"/>
  <c r="G22" i="1"/>
  <c r="G103" i="1" l="1"/>
  <c r="G102" i="1"/>
  <c r="G94" i="1"/>
  <c r="G93" i="1"/>
  <c r="G92" i="1"/>
  <c r="G91" i="1"/>
  <c r="G23" i="1" l="1"/>
  <c r="G25" i="1"/>
  <c r="G27" i="1"/>
  <c r="G29" i="1"/>
  <c r="G134" i="1" l="1"/>
  <c r="F57" i="1" l="1"/>
  <c r="H57" i="1"/>
  <c r="I57" i="1"/>
  <c r="G129" i="1" l="1"/>
  <c r="G139" i="1" l="1"/>
  <c r="G140" i="1"/>
  <c r="G141" i="1"/>
  <c r="G142" i="1"/>
  <c r="G143" i="1"/>
  <c r="G136" i="1"/>
  <c r="G128" i="1"/>
  <c r="G130" i="1"/>
  <c r="G131" i="1"/>
  <c r="G133" i="1"/>
  <c r="G127" i="1"/>
  <c r="G124" i="1"/>
  <c r="G122" i="1"/>
  <c r="G121" i="1"/>
  <c r="G149" i="1"/>
  <c r="G148" i="1"/>
  <c r="G146" i="1"/>
  <c r="G145" i="1"/>
  <c r="G113" i="1"/>
  <c r="G112" i="1"/>
  <c r="G111" i="1"/>
  <c r="G110" i="1"/>
  <c r="G101" i="1"/>
  <c r="G100" i="1"/>
  <c r="G99" i="1"/>
  <c r="G98" i="1"/>
  <c r="G97" i="1"/>
  <c r="G96" i="1"/>
  <c r="G95" i="1"/>
  <c r="I72" i="1"/>
  <c r="I84" i="1" s="1"/>
  <c r="H72" i="1"/>
  <c r="H84" i="1" s="1"/>
  <c r="G63" i="1"/>
  <c r="G62" i="1"/>
  <c r="G61" i="1"/>
  <c r="G60" i="1"/>
  <c r="G59" i="1"/>
  <c r="G58" i="1"/>
  <c r="G56" i="1"/>
  <c r="G55" i="1"/>
  <c r="G50" i="1"/>
  <c r="G49" i="1"/>
  <c r="G48" i="1"/>
  <c r="G47" i="1"/>
  <c r="G41" i="1"/>
  <c r="G40" i="1"/>
  <c r="G38" i="1"/>
  <c r="G37" i="1"/>
  <c r="G36" i="1"/>
  <c r="G35" i="1"/>
  <c r="G34" i="1"/>
  <c r="G33" i="1"/>
  <c r="G32" i="1"/>
  <c r="G31" i="1"/>
  <c r="G21" i="1"/>
  <c r="G20" i="1"/>
  <c r="G19" i="1"/>
  <c r="G18" i="1"/>
  <c r="G17" i="1"/>
  <c r="G16" i="1"/>
  <c r="G15" i="1"/>
  <c r="G14" i="1"/>
  <c r="G13" i="1"/>
  <c r="G12" i="1"/>
  <c r="I144" i="1"/>
  <c r="H144" i="1"/>
  <c r="I147" i="1"/>
  <c r="H147" i="1"/>
  <c r="F147" i="1"/>
  <c r="G116" i="1"/>
  <c r="G117" i="1"/>
  <c r="G118" i="1"/>
  <c r="H109" i="1"/>
  <c r="G73" i="1"/>
  <c r="G74" i="1"/>
  <c r="F72" i="1"/>
  <c r="F84" i="1" s="1"/>
  <c r="G84" i="1" l="1"/>
  <c r="G147" i="1"/>
  <c r="G11" i="1" l="1"/>
  <c r="G30" i="1"/>
  <c r="G39" i="1"/>
  <c r="G42" i="1"/>
  <c r="G43" i="1"/>
  <c r="G44" i="1"/>
  <c r="G45" i="1"/>
  <c r="G46" i="1"/>
  <c r="G51" i="1"/>
  <c r="G52" i="1"/>
  <c r="G53" i="1"/>
  <c r="G54" i="1"/>
  <c r="G57" i="1"/>
  <c r="G64" i="1"/>
  <c r="G65" i="1"/>
  <c r="G66" i="1"/>
  <c r="G67" i="1"/>
  <c r="G68" i="1"/>
  <c r="G69" i="1"/>
  <c r="G70" i="1"/>
  <c r="G71" i="1"/>
  <c r="G72" i="1"/>
  <c r="G75" i="1"/>
  <c r="G76" i="1"/>
  <c r="G77" i="1"/>
  <c r="G78" i="1"/>
  <c r="G79" i="1"/>
  <c r="G80" i="1"/>
  <c r="G81" i="1"/>
  <c r="G82" i="1"/>
  <c r="G83" i="1"/>
  <c r="G89" i="1"/>
  <c r="G90" i="1"/>
  <c r="G104" i="1"/>
  <c r="G105" i="1"/>
  <c r="G106" i="1"/>
  <c r="G107" i="1"/>
  <c r="G108" i="1"/>
  <c r="F109" i="1"/>
  <c r="G114" i="1"/>
  <c r="G115" i="1"/>
  <c r="H119" i="1"/>
  <c r="H150" i="1" s="1"/>
  <c r="G126" i="1"/>
  <c r="G135" i="1"/>
  <c r="F144" i="1"/>
  <c r="F119" i="1" s="1"/>
  <c r="G144" i="1"/>
  <c r="F150" i="1" l="1"/>
  <c r="F151" i="1" s="1"/>
  <c r="I119" i="1"/>
  <c r="I150" i="1" s="1"/>
  <c r="G150" i="1" s="1"/>
  <c r="G151" i="1" s="1"/>
  <c r="G109" i="1"/>
  <c r="G120" i="1"/>
  <c r="G119" i="1" l="1"/>
</calcChain>
</file>

<file path=xl/comments1.xml><?xml version="1.0" encoding="utf-8"?>
<comments xmlns="http://schemas.openxmlformats.org/spreadsheetml/2006/main">
  <authors>
    <author>Kadlecová Zdena</author>
  </authors>
  <commentList>
    <comment ref="B6" authorId="0" shapeId="0">
      <text>
        <r>
          <rPr>
            <sz val="9"/>
            <color indexed="81"/>
            <rFont val="Tahoma"/>
            <family val="2"/>
            <charset val="238"/>
          </rPr>
          <t>Příspěvkové organizace budou vyplňovat žlutě podbarvené buňky.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>Sloupec budou příspěvkové organizace vyplňovat při předkládání rozpočtu - plánovaný</t>
        </r>
      </text>
    </comment>
    <comment ref="E73" authorId="0" shapeId="0">
      <text>
        <r>
          <rPr>
            <sz val="9"/>
            <color indexed="81"/>
            <rFont val="Tahoma"/>
            <family val="2"/>
            <charset val="238"/>
          </rPr>
          <t>analytiky dle jednotné účetní osnovy u účtu 551 z důvodu, velkého množství rozmezí analytik</t>
        </r>
      </text>
    </comment>
    <comment ref="E74" authorId="0" shapeId="0">
      <text>
        <r>
          <rPr>
            <sz val="9"/>
            <color indexed="81"/>
            <rFont val="Tahoma"/>
            <family val="2"/>
            <charset val="238"/>
          </rPr>
          <t>analytiky dle jednotné účetní osnovy u účtu 551 z důvodu, velkého množství rozmezí analytik</t>
        </r>
      </text>
    </comment>
    <comment ref="F86" authorId="0" shapeId="0">
      <text>
        <r>
          <rPr>
            <sz val="9"/>
            <color indexed="81"/>
            <rFont val="Tahoma"/>
            <family val="2"/>
            <charset val="238"/>
          </rPr>
          <t>Sloupec budou příspěvkové organizace vyplňovat při předkládání rozpočtu - plánovaný</t>
        </r>
      </text>
    </comment>
    <comment ref="B156" authorId="0" shapeId="0">
      <text>
        <r>
          <rPr>
            <sz val="9"/>
            <color indexed="81"/>
            <rFont val="Tahoma"/>
            <family val="2"/>
            <charset val="238"/>
          </rPr>
          <t xml:space="preserve">Datum zpracováni, informace o zpracovateli a zástupci organizace budou příspěvkové organizace vyplňovat </t>
        </r>
        <r>
          <rPr>
            <b/>
            <u/>
            <sz val="9"/>
            <color indexed="81"/>
            <rFont val="Tahoma"/>
            <family val="2"/>
            <charset val="238"/>
          </rPr>
          <t>vždy</t>
        </r>
        <r>
          <rPr>
            <sz val="9"/>
            <color indexed="81"/>
            <rFont val="Tahoma"/>
            <family val="2"/>
            <charset val="238"/>
          </rPr>
          <t xml:space="preserve"> při předkládání rozpočtu -  plánovaný.
</t>
        </r>
      </text>
    </comment>
  </commentList>
</comments>
</file>

<file path=xl/sharedStrings.xml><?xml version="1.0" encoding="utf-8"?>
<sst xmlns="http://schemas.openxmlformats.org/spreadsheetml/2006/main" count="705" uniqueCount="304">
  <si>
    <t xml:space="preserve">Zástupce organizace : </t>
  </si>
  <si>
    <t>Zpracovatel :</t>
  </si>
  <si>
    <t>Datum zpracování :</t>
  </si>
  <si>
    <t>nejedná o závazný ukazatel, bude uveden účet 5210300-5210599 u HČ, účet 5210000-5210099 u DČ</t>
  </si>
  <si>
    <t xml:space="preserve"> RF - rezervní fond, FI - fond investic, ÚK - Ústecký kraj, FKSP - Fond kulturních a sociálních potřeb, FO - Fond odměn, ZU - závazný ukazatel, účet 521 u oblasti SMT se </t>
  </si>
  <si>
    <t>Výnosy celkem</t>
  </si>
  <si>
    <t>672</t>
  </si>
  <si>
    <t>0200</t>
  </si>
  <si>
    <t>0029</t>
  </si>
  <si>
    <t>0020</t>
  </si>
  <si>
    <t>0</t>
  </si>
  <si>
    <t>0799</t>
  </si>
  <si>
    <t>0750</t>
  </si>
  <si>
    <t>0079</t>
  </si>
  <si>
    <t>0070</t>
  </si>
  <si>
    <t>D - časové rozlišení přijatého investičního transferu</t>
  </si>
  <si>
    <t>0979</t>
  </si>
  <si>
    <t>0910</t>
  </si>
  <si>
    <t>0839</t>
  </si>
  <si>
    <t>0820</t>
  </si>
  <si>
    <t>0749</t>
  </si>
  <si>
    <t>0740</t>
  </si>
  <si>
    <t>0729</t>
  </si>
  <si>
    <t>0720</t>
  </si>
  <si>
    <t>0699</t>
  </si>
  <si>
    <t>0600</t>
  </si>
  <si>
    <t>0089</t>
  </si>
  <si>
    <t>0080</t>
  </si>
  <si>
    <t>0039</t>
  </si>
  <si>
    <t>0819</t>
  </si>
  <si>
    <t>0810</t>
  </si>
  <si>
    <t>0739</t>
  </si>
  <si>
    <t>0730</t>
  </si>
  <si>
    <t>0719</t>
  </si>
  <si>
    <t>0710</t>
  </si>
  <si>
    <t>0399</t>
  </si>
  <si>
    <t>0300</t>
  </si>
  <si>
    <t>0069</t>
  </si>
  <si>
    <t>0050</t>
  </si>
  <si>
    <t>0038</t>
  </si>
  <si>
    <t>0030</t>
  </si>
  <si>
    <t>0599</t>
  </si>
  <si>
    <t>0550</t>
  </si>
  <si>
    <t>0549</t>
  </si>
  <si>
    <t>0540</t>
  </si>
  <si>
    <t>0539</t>
  </si>
  <si>
    <t>0500</t>
  </si>
  <si>
    <t xml:space="preserve">            ZU - příspěvek na provoz - HČ</t>
  </si>
  <si>
    <t>A - výnosy z nároků na prostředky z rozpočtu ÚK celkem, z toho:</t>
  </si>
  <si>
    <t>0989</t>
  </si>
  <si>
    <t>669</t>
  </si>
  <si>
    <t>0000</t>
  </si>
  <si>
    <t>669 - Ostatní finanční výnosy - HČ + DČ</t>
  </si>
  <si>
    <t>0998</t>
  </si>
  <si>
    <t>664</t>
  </si>
  <si>
    <t>664 - Výnosy z přecenění reálnou hodnotou - HČ + DČ</t>
  </si>
  <si>
    <t>663</t>
  </si>
  <si>
    <t>663 - Kurzové zisky - HČ + DČ</t>
  </si>
  <si>
    <t>662</t>
  </si>
  <si>
    <t>662 - Úroky - HČ + DČ</t>
  </si>
  <si>
    <t>649</t>
  </si>
  <si>
    <t>649 - Ostatní výnosy z činnosti - HČ + DČ</t>
  </si>
  <si>
    <t>648</t>
  </si>
  <si>
    <t>FO - HČ</t>
  </si>
  <si>
    <t>0700</t>
  </si>
  <si>
    <t>0899</t>
  </si>
  <si>
    <t>0800</t>
  </si>
  <si>
    <t>RF - HČ</t>
  </si>
  <si>
    <t>648 - Čerpání fondů, z toho:</t>
  </si>
  <si>
    <t>646</t>
  </si>
  <si>
    <t>645</t>
  </si>
  <si>
    <t>645 - Výnosy z prodeje dlouhodobého nehmotného majetku - HČ + DČ</t>
  </si>
  <si>
    <t>604</t>
  </si>
  <si>
    <t>644</t>
  </si>
  <si>
    <t>604 - Výnosy z prodaného zboží - HČ + DČ</t>
  </si>
  <si>
    <t>603</t>
  </si>
  <si>
    <t>603 - Výnosy z pronájmu - HČ + DČ</t>
  </si>
  <si>
    <t>0049</t>
  </si>
  <si>
    <t>602</t>
  </si>
  <si>
    <t>ošetřovné klientů - DČ</t>
  </si>
  <si>
    <t>0429</t>
  </si>
  <si>
    <t>0420</t>
  </si>
  <si>
    <t>ošetřovné klientů - HČ</t>
  </si>
  <si>
    <t>0519</t>
  </si>
  <si>
    <t>stravné zaměstnanci - HČ</t>
  </si>
  <si>
    <t>0499</t>
  </si>
  <si>
    <t>0450</t>
  </si>
  <si>
    <t>tržby od zdravotních pojišťoven - HČ</t>
  </si>
  <si>
    <t>0619</t>
  </si>
  <si>
    <t>školné - HČ</t>
  </si>
  <si>
    <t>0249</t>
  </si>
  <si>
    <t>0230</t>
  </si>
  <si>
    <t>tržby ze vstupného - DČ</t>
  </si>
  <si>
    <t>tržby ze vstupného - HČ</t>
  </si>
  <si>
    <t>602 - Výnosy z prodeje služeb, z toho:</t>
  </si>
  <si>
    <t>601</t>
  </si>
  <si>
    <t>601 - Výnosy z prodeje vlastních výrobků - HČ + DČ</t>
  </si>
  <si>
    <t>DČ</t>
  </si>
  <si>
    <t>HČ</t>
  </si>
  <si>
    <t>Celkem</t>
  </si>
  <si>
    <t>Analytický účet do</t>
  </si>
  <si>
    <t>Syntetický účet do</t>
  </si>
  <si>
    <t>Analytický účet od</t>
  </si>
  <si>
    <t>Syntetický účet od</t>
  </si>
  <si>
    <t>Předpokládaná skutečnost k 31. 12. za HČ a DČ</t>
  </si>
  <si>
    <t>Rozsah účtů</t>
  </si>
  <si>
    <t>Výnosy</t>
  </si>
  <si>
    <t>Náklady celkem</t>
  </si>
  <si>
    <t>595</t>
  </si>
  <si>
    <t>595 - Dodatečné odvody daně z příjmů - HČ + DČ</t>
  </si>
  <si>
    <t>591</t>
  </si>
  <si>
    <t>591 - Daň z příjmů - HČ + DČ</t>
  </si>
  <si>
    <t>562</t>
  </si>
  <si>
    <t>562 - Úroky - HČ + DČ</t>
  </si>
  <si>
    <t>558</t>
  </si>
  <si>
    <t>558 - Náklady z drobného dlouhodobého majetku - HČ + DČ</t>
  </si>
  <si>
    <t>557</t>
  </si>
  <si>
    <t>557 - Náklady z vyřazených pohledávek - HČ + DČ</t>
  </si>
  <si>
    <t>556</t>
  </si>
  <si>
    <t>556 - Tvorba a zúčtování opravných položek - HČ + DČ</t>
  </si>
  <si>
    <t>555</t>
  </si>
  <si>
    <t>555 - Tvorba a zúčtování rezerv - HČ + DČ</t>
  </si>
  <si>
    <t>553</t>
  </si>
  <si>
    <t>553 - Prodaný dlouhodobý hmotný majetek - HČ + DČ</t>
  </si>
  <si>
    <t>552</t>
  </si>
  <si>
    <t>552 - Prodaný dlouhodobý nehmotný majetek - HČ + DČ</t>
  </si>
  <si>
    <t>*</t>
  </si>
  <si>
    <t>551</t>
  </si>
  <si>
    <t>u majetku pořízeného z transferu (účet 403) HČ + DČ</t>
  </si>
  <si>
    <t>u majetku nepořízeného z transferu (účet 401) HČ + DČ</t>
  </si>
  <si>
    <t>551 - Odpisy dlouhodobého majetku - HČ + DČ</t>
  </si>
  <si>
    <t>549</t>
  </si>
  <si>
    <t>549 - Ostatní náklady z činností - HČ + DČ</t>
  </si>
  <si>
    <t>538</t>
  </si>
  <si>
    <t>538 - Jiné daně a poplatky - HČ + DČ</t>
  </si>
  <si>
    <t>532</t>
  </si>
  <si>
    <t>532 - Daň z nemovitostí - HČ + DČ</t>
  </si>
  <si>
    <t>531</t>
  </si>
  <si>
    <t>531 - Daň silniční - HČ + DČ</t>
  </si>
  <si>
    <t>528</t>
  </si>
  <si>
    <t>528 - Jiné sociální náklady - HČ + DČ</t>
  </si>
  <si>
    <t>527</t>
  </si>
  <si>
    <t>527 - Zákonné sociální náklady - HČ + DČ</t>
  </si>
  <si>
    <t>525</t>
  </si>
  <si>
    <t>525 - Jiné sociální pojištění - HČ + DČ</t>
  </si>
  <si>
    <t>524</t>
  </si>
  <si>
    <t>524 - Zákonné sociální pojištění - HČ + DČ</t>
  </si>
  <si>
    <t>521</t>
  </si>
  <si>
    <t>0900</t>
  </si>
  <si>
    <t xml:space="preserve">         Náhrady mzdy za dočasnou pracovní neschopnost - HČ</t>
  </si>
  <si>
    <t>0298</t>
  </si>
  <si>
    <t xml:space="preserve">         Náhrady mzdy za dočasnou pracovní neschopnost - DČ</t>
  </si>
  <si>
    <t xml:space="preserve">         ostatní osobní náklady - HČ</t>
  </si>
  <si>
    <t>0199</t>
  </si>
  <si>
    <t>0100</t>
  </si>
  <si>
    <t xml:space="preserve">         ostatní osobní náklady - DČ</t>
  </si>
  <si>
    <t>ZU - objem prostředků na platy v absolutní výši - HČ</t>
  </si>
  <si>
    <t>0099</t>
  </si>
  <si>
    <t>ZU - objem prostředků na platy v absolutní výši - DČ</t>
  </si>
  <si>
    <t>521 - Mzdové náklady, z toho:</t>
  </si>
  <si>
    <t>0659</t>
  </si>
  <si>
    <t>518</t>
  </si>
  <si>
    <t>0630</t>
  </si>
  <si>
    <t xml:space="preserve">           stočné, deštné a srážková voda - HČ</t>
  </si>
  <si>
    <t>0209</t>
  </si>
  <si>
    <t xml:space="preserve">           stočné, deštné a srážková voda - DČ</t>
  </si>
  <si>
    <t>518 - Ostatní služby, z toho:</t>
  </si>
  <si>
    <t>516</t>
  </si>
  <si>
    <t>516 - Aktivace vnitroorganizačních služeb - HČ + DČ</t>
  </si>
  <si>
    <t>513</t>
  </si>
  <si>
    <t>513 - Náklady na reprezentaci - HČ + DČ</t>
  </si>
  <si>
    <t>512</t>
  </si>
  <si>
    <t>512 - Cestovné - HČ + DČ</t>
  </si>
  <si>
    <t>511</t>
  </si>
  <si>
    <t>0400</t>
  </si>
  <si>
    <t>ostatní - DČ</t>
  </si>
  <si>
    <t>0025</t>
  </si>
  <si>
    <t>stavební - HČ</t>
  </si>
  <si>
    <t>0024</t>
  </si>
  <si>
    <t>stavební - DČ</t>
  </si>
  <si>
    <t>511 - Opravy a udržování, z toho:</t>
  </si>
  <si>
    <t>508</t>
  </si>
  <si>
    <t>508 - Změna stavu zásob vlastní výroby - HČ + DČ</t>
  </si>
  <si>
    <t>507</t>
  </si>
  <si>
    <t>507 - Aktivace oběžného majetku - HČ + DČ</t>
  </si>
  <si>
    <t>506</t>
  </si>
  <si>
    <t>506 - Aktivace dlouhodobého majetku - HČ + DČ</t>
  </si>
  <si>
    <t>504</t>
  </si>
  <si>
    <t>504 - Prodané zboží - HČ + DČ</t>
  </si>
  <si>
    <t>503</t>
  </si>
  <si>
    <t xml:space="preserve">         vodné - HČ</t>
  </si>
  <si>
    <t xml:space="preserve">         vodné - DČ</t>
  </si>
  <si>
    <t>503 - Spotřeba jiných neskladovatelných dodávek</t>
  </si>
  <si>
    <t>502</t>
  </si>
  <si>
    <t>pára - HČ</t>
  </si>
  <si>
    <t>0250</t>
  </si>
  <si>
    <t>pára - DČ</t>
  </si>
  <si>
    <t>teplo - HČ</t>
  </si>
  <si>
    <t>teplo - DČ</t>
  </si>
  <si>
    <t>plyn - HČ</t>
  </si>
  <si>
    <t>plyn - DČ</t>
  </si>
  <si>
    <t>elektrická energie - HČ</t>
  </si>
  <si>
    <t>elektrická energie - DČ</t>
  </si>
  <si>
    <t>502 - Spotřeba energie, z toho:</t>
  </si>
  <si>
    <t>0124</t>
  </si>
  <si>
    <t>501</t>
  </si>
  <si>
    <t>materiál na údržbu - DČ</t>
  </si>
  <si>
    <t>materiál na údržbu - HČ</t>
  </si>
  <si>
    <t>0175</t>
  </si>
  <si>
    <t>PHM - DČ</t>
  </si>
  <si>
    <t>0650</t>
  </si>
  <si>
    <t>PHM - HČ</t>
  </si>
  <si>
    <t>0174</t>
  </si>
  <si>
    <t>0150</t>
  </si>
  <si>
    <t>potraviny - DČ</t>
  </si>
  <si>
    <t>0649</t>
  </si>
  <si>
    <t>potraviny - HČ</t>
  </si>
  <si>
    <t>učebnice a učební pomůcky - HČ</t>
  </si>
  <si>
    <t>0075</t>
  </si>
  <si>
    <t>učebnice a učební pomůcky - DČ</t>
  </si>
  <si>
    <t>Léky, SZM, obvazový materiál - DČ</t>
  </si>
  <si>
    <t>0350</t>
  </si>
  <si>
    <t>Léky, SZM, obvazový materiál - HČ</t>
  </si>
  <si>
    <t>501 - Spotřeba materiálu, z toho:</t>
  </si>
  <si>
    <t>Náklady</t>
  </si>
  <si>
    <t>Číslo organizace:</t>
  </si>
  <si>
    <r>
      <t xml:space="preserve">E - čerpání FI na opravy a údržbu - </t>
    </r>
    <r>
      <rPr>
        <sz val="12"/>
        <rFont val="Arial"/>
        <family val="2"/>
        <charset val="238"/>
      </rPr>
      <t>dle ČÚS č. 704 bod 7.4. písm. c). věta první</t>
    </r>
  </si>
  <si>
    <t>FI (pouze na opravy a údržbu - dle ČÚS č. 704 bod 7.4. písm. c) věta druhá) - HČ</t>
  </si>
  <si>
    <t>Rok:</t>
  </si>
  <si>
    <t>ostatní - HČ</t>
  </si>
  <si>
    <t>zúčtování časového rozlišení transferu na pořízení dlouh. maj. v souvislosti s odepisováním - DČ</t>
  </si>
  <si>
    <t>zúčtování časového rozlišení transferu na pořízení dlouh. maj. v souvislosti s odepisováním - HČ</t>
  </si>
  <si>
    <t>čerpání - fond investic - DČ</t>
  </si>
  <si>
    <t>čerpání - fond investic - HČ</t>
  </si>
  <si>
    <t>672 - výnosy vybraných místních vládních institucí z transferů celkem (A+B+C+D+E), z toho:</t>
  </si>
  <si>
    <t>přijaté transfery z ústředních rozpočtů - DČ</t>
  </si>
  <si>
    <t>přijaté transfery z ústředních rozpočtů - HČ</t>
  </si>
  <si>
    <t>přijaté transfery ze státních fondů - DČ</t>
  </si>
  <si>
    <t>přijaté transfery na výzkum a vývoj od poskytovatele jiných než zřizovatele - DČ</t>
  </si>
  <si>
    <t>přijaté transfery ze zahraničí - přijaté transfery z orgánů Evropských společenství - HČ</t>
  </si>
  <si>
    <t>přijaté transfery od příjemců účelové podpory od zřizovatatele - průtokové dotace - HČ</t>
  </si>
  <si>
    <t>přijaté transfery na výzkum a vývoj z rozpočtu ÚSC od zřizovatele - HČ</t>
  </si>
  <si>
    <t>přijaté transfery ze zahraničí - DČ</t>
  </si>
  <si>
    <t>0940</t>
  </si>
  <si>
    <t>0939</t>
  </si>
  <si>
    <t>přijaté transfery ze státních fondů - HČ</t>
  </si>
  <si>
    <t>přijaté transfery z územních rozpočtů - kromě zřizovatele - HČ</t>
  </si>
  <si>
    <t>přijaté transfery na výzkum a vývoj z rozpočtu ÚSC od ostatních územních jednotek - HČ</t>
  </si>
  <si>
    <t>přijaté transfery na výzkum a vývoj od příjemců účelové podpory od ostatních územních jednotek - průtokové dotace - HČ</t>
  </si>
  <si>
    <t>přijaté transfery z jiných/ostatních mezinárodních institucí - HČ</t>
  </si>
  <si>
    <t>přijaté transfery od podnikatelských/nevýdělečných/ostatních neveřejných subjektů a od fyzických osob nepodnikajících - HČ</t>
  </si>
  <si>
    <t>646 - Výnosy z prodeje dlouhodobého hmotného majetku kromě pozemků - HČ + DČ</t>
  </si>
  <si>
    <t>FKSP (např. prac. oděvy,drobný hmotný majetek) - HČ</t>
  </si>
  <si>
    <t>v tis. Kč</t>
  </si>
  <si>
    <t>B - výnosy z transferů ze SR</t>
  </si>
  <si>
    <t xml:space="preserve">            ZU - příspěvek na velkou údržbu - HČ (UZ 54)</t>
  </si>
  <si>
    <t>C - ostatní transfery mimo rozpočet ÚK</t>
  </si>
  <si>
    <t>31.12.</t>
  </si>
  <si>
    <t>čistící prostředky - DČ</t>
  </si>
  <si>
    <t>čistící prostředky - HČ</t>
  </si>
  <si>
    <t>prádlo, oděvy a obuv - DČ</t>
  </si>
  <si>
    <t>prádlo, oděvy a obuv - HČ</t>
  </si>
  <si>
    <t>kancelářský materiál - DČ</t>
  </si>
  <si>
    <t>kancelářský materiál - HČ</t>
  </si>
  <si>
    <t>ostatní materiál - DČ</t>
  </si>
  <si>
    <t>ostatní materiál - HČ</t>
  </si>
  <si>
    <t>0349</t>
  </si>
  <si>
    <t>0074</t>
  </si>
  <si>
    <t>0449</t>
  </si>
  <si>
    <t>0125</t>
  </si>
  <si>
    <t>0149</t>
  </si>
  <si>
    <t>0270</t>
  </si>
  <si>
    <t>0970</t>
  </si>
  <si>
    <t>644 - Výnosy z prodeje materiálu - HČ + DČ</t>
  </si>
  <si>
    <t>příspěvek na péči - HČ</t>
  </si>
  <si>
    <t>0419</t>
  </si>
  <si>
    <t>ubytování klienti  - HČ</t>
  </si>
  <si>
    <t>0320</t>
  </si>
  <si>
    <t>0329</t>
  </si>
  <si>
    <t>stravné klienti - HČ</t>
  </si>
  <si>
    <t>0319</t>
  </si>
  <si>
    <t>fakultativní služby - HČ</t>
  </si>
  <si>
    <t>0330</t>
  </si>
  <si>
    <t>0339</t>
  </si>
  <si>
    <t>ostatní výnosy z prodeje služeb - DČ</t>
  </si>
  <si>
    <t>ostatní výnosy z prodeje služeb - HČ</t>
  </si>
  <si>
    <t>0389</t>
  </si>
  <si>
    <t>přijaté transfery na výzkum a vývoj od poskytovatele jiných než zřizovatele - HČ</t>
  </si>
  <si>
    <t>0390</t>
  </si>
  <si>
    <t>0090</t>
  </si>
  <si>
    <t>0139</t>
  </si>
  <si>
    <t>přijaté transfery od podnikatelských/nevýdělečných/ostatních neveřejných subjektů a od fyzických osob nepodnikajících - DČ</t>
  </si>
  <si>
    <t>Rozpočet</t>
  </si>
  <si>
    <t>Datum platnosti rozpočtu:</t>
  </si>
  <si>
    <r>
      <t>Typ rozpočtu</t>
    </r>
    <r>
      <rPr>
        <i/>
        <sz val="12"/>
        <rFont val="Arial"/>
        <family val="2"/>
        <charset val="238"/>
      </rPr>
      <t xml:space="preserve"> (upravený/plánovaný)</t>
    </r>
  </si>
  <si>
    <r>
      <t>Vysvětlivky:</t>
    </r>
    <r>
      <rPr>
        <sz val="12"/>
        <rFont val="Arial"/>
        <family val="2"/>
        <charset val="238"/>
      </rPr>
      <t xml:space="preserve"> HČ - hlavní činnost, DČ - doplňková činnost, SR - státní rozpočet, DNM - dlouhodobý nehmotný majetek, DHM - dlouhodobý hmotný majetek, </t>
    </r>
  </si>
  <si>
    <t xml:space="preserve">      ostatní účelově určené neinvestiční příspěvky z rozpočtu ÚK - HČ</t>
  </si>
  <si>
    <t>0709</t>
  </si>
  <si>
    <t>0576</t>
  </si>
  <si>
    <t xml:space="preserve">            ZU - účelový neinvestiční příspěvek - HČ</t>
  </si>
  <si>
    <t>0575</t>
  </si>
  <si>
    <t>plánovaný</t>
  </si>
  <si>
    <t>Libor Martinovský</t>
  </si>
  <si>
    <t>Mgr. Martin Nuhlíček, 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</si>
</sst>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color indexed="2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i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8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b/>
      <i/>
      <sz val="12"/>
      <name val="Arial"/>
      <family val="2"/>
      <charset val="238"/>
    </font>
    <font>
      <b/>
      <u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11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7" fillId="0" borderId="0"/>
    <xf numFmtId="0" fontId="3" fillId="0" borderId="0" applyBorder="0"/>
    <xf numFmtId="0" fontId="1" fillId="0" borderId="0"/>
    <xf numFmtId="0" fontId="3" fillId="0" borderId="0"/>
    <xf numFmtId="0" fontId="1" fillId="0" borderId="0"/>
  </cellStyleXfs>
  <cellXfs count="173">
    <xf numFmtId="0" fontId="0" fillId="0" borderId="0" xfId="0"/>
    <xf numFmtId="3" fontId="5" fillId="4" borderId="5" xfId="0" applyNumberFormat="1" applyFont="1" applyFill="1" applyBorder="1" applyAlignment="1" applyProtection="1">
      <alignment vertical="center"/>
      <protection locked="0"/>
    </xf>
    <xf numFmtId="3" fontId="5" fillId="4" borderId="4" xfId="0" applyNumberFormat="1" applyFont="1" applyFill="1" applyBorder="1" applyAlignment="1" applyProtection="1">
      <alignment vertical="center"/>
      <protection locked="0"/>
    </xf>
    <xf numFmtId="3" fontId="5" fillId="4" borderId="5" xfId="0" applyNumberFormat="1" applyFont="1" applyFill="1" applyBorder="1" applyAlignment="1" applyProtection="1">
      <protection locked="0"/>
    </xf>
    <xf numFmtId="3" fontId="10" fillId="4" borderId="5" xfId="0" applyNumberFormat="1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3" fontId="4" fillId="4" borderId="5" xfId="0" applyNumberFormat="1" applyFont="1" applyFill="1" applyBorder="1" applyAlignment="1" applyProtection="1">
      <alignment vertical="center"/>
      <protection locked="0"/>
    </xf>
    <xf numFmtId="3" fontId="5" fillId="4" borderId="5" xfId="0" applyNumberFormat="1" applyFont="1" applyFill="1" applyBorder="1" applyAlignment="1" applyProtection="1">
      <alignment vertical="center" wrapText="1"/>
      <protection locked="0"/>
    </xf>
    <xf numFmtId="3" fontId="5" fillId="4" borderId="16" xfId="0" applyNumberFormat="1" applyFont="1" applyFill="1" applyBorder="1" applyProtection="1">
      <protection locked="0"/>
    </xf>
    <xf numFmtId="3" fontId="5" fillId="4" borderId="15" xfId="0" applyNumberFormat="1" applyFont="1" applyFill="1" applyBorder="1" applyProtection="1">
      <protection locked="0"/>
    </xf>
    <xf numFmtId="3" fontId="5" fillId="4" borderId="5" xfId="0" applyNumberFormat="1" applyFont="1" applyFill="1" applyBorder="1" applyProtection="1">
      <protection locked="0"/>
    </xf>
    <xf numFmtId="3" fontId="5" fillId="4" borderId="4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justify"/>
      <protection locked="0"/>
    </xf>
    <xf numFmtId="0" fontId="6" fillId="0" borderId="0" xfId="0" applyFont="1" applyAlignment="1" applyProtection="1">
      <alignment horizontal="justify"/>
      <protection locked="0"/>
    </xf>
    <xf numFmtId="0" fontId="4" fillId="0" borderId="0" xfId="0" applyFont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justify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3" fontId="5" fillId="4" borderId="13" xfId="0" applyNumberFormat="1" applyFont="1" applyFill="1" applyBorder="1" applyAlignment="1" applyProtection="1">
      <alignment vertical="center"/>
      <protection locked="0"/>
    </xf>
    <xf numFmtId="3" fontId="5" fillId="4" borderId="12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3" fontId="5" fillId="0" borderId="5" xfId="0" applyNumberFormat="1" applyFont="1" applyBorder="1" applyProtection="1"/>
    <xf numFmtId="3" fontId="5" fillId="0" borderId="5" xfId="0" applyNumberFormat="1" applyFont="1" applyFill="1" applyBorder="1" applyProtection="1"/>
    <xf numFmtId="3" fontId="5" fillId="0" borderId="0" xfId="0" applyNumberFormat="1" applyFont="1" applyProtection="1"/>
    <xf numFmtId="3" fontId="4" fillId="0" borderId="0" xfId="0" applyNumberFormat="1" applyFont="1" applyProtection="1"/>
    <xf numFmtId="3" fontId="5" fillId="0" borderId="0" xfId="0" applyNumberFormat="1" applyFont="1" applyAlignment="1" applyProtection="1">
      <alignment horizontal="right"/>
    </xf>
    <xf numFmtId="3" fontId="4" fillId="0" borderId="16" xfId="0" applyNumberFormat="1" applyFont="1" applyBorder="1" applyAlignment="1" applyProtection="1">
      <alignment vertical="center"/>
    </xf>
    <xf numFmtId="49" fontId="5" fillId="0" borderId="16" xfId="0" applyNumberFormat="1" applyFont="1" applyBorder="1" applyAlignment="1" applyProtection="1">
      <alignment horizontal="center" vertical="center"/>
    </xf>
    <xf numFmtId="3" fontId="8" fillId="0" borderId="5" xfId="0" applyNumberFormat="1" applyFont="1" applyFill="1" applyBorder="1" applyAlignment="1" applyProtection="1">
      <alignment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3" fontId="8" fillId="0" borderId="5" xfId="0" applyNumberFormat="1" applyFont="1" applyFill="1" applyBorder="1" applyAlignment="1" applyProtection="1">
      <alignment horizontal="left" vertical="center"/>
    </xf>
    <xf numFmtId="3" fontId="9" fillId="0" borderId="5" xfId="0" applyNumberFormat="1" applyFont="1" applyBorder="1" applyAlignment="1" applyProtection="1">
      <alignment vertical="center"/>
    </xf>
    <xf numFmtId="49" fontId="8" fillId="0" borderId="5" xfId="0" applyNumberFormat="1" applyFont="1" applyBorder="1" applyAlignment="1" applyProtection="1">
      <alignment horizontal="center" vertical="center"/>
    </xf>
    <xf numFmtId="3" fontId="8" fillId="0" borderId="5" xfId="0" applyNumberFormat="1" applyFont="1" applyBorder="1" applyAlignment="1" applyProtection="1">
      <alignment horizontal="left" vertical="center" indent="3"/>
    </xf>
    <xf numFmtId="3" fontId="8" fillId="0" borderId="5" xfId="0" applyNumberFormat="1" applyFont="1" applyBorder="1" applyAlignment="1" applyProtection="1">
      <alignment vertical="center"/>
    </xf>
    <xf numFmtId="3" fontId="4" fillId="0" borderId="5" xfId="0" applyNumberFormat="1" applyFont="1" applyBorder="1" applyAlignment="1" applyProtection="1">
      <alignment vertical="center"/>
    </xf>
    <xf numFmtId="49" fontId="5" fillId="0" borderId="5" xfId="0" applyNumberFormat="1" applyFont="1" applyBorder="1" applyAlignment="1" applyProtection="1">
      <alignment horizontal="center" vertical="center"/>
    </xf>
    <xf numFmtId="3" fontId="4" fillId="0" borderId="5" xfId="0" applyNumberFormat="1" applyFont="1" applyBorder="1" applyAlignment="1" applyProtection="1">
      <alignment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3" fontId="4" fillId="2" borderId="24" xfId="0" applyNumberFormat="1" applyFont="1" applyFill="1" applyBorder="1" applyAlignment="1" applyProtection="1">
      <alignment vertical="center"/>
    </xf>
    <xf numFmtId="3" fontId="4" fillId="2" borderId="23" xfId="0" applyNumberFormat="1" applyFont="1" applyFill="1" applyBorder="1" applyAlignment="1" applyProtection="1">
      <alignment vertical="center"/>
    </xf>
    <xf numFmtId="3" fontId="4" fillId="0" borderId="17" xfId="0" applyNumberFormat="1" applyFont="1" applyBorder="1" applyProtection="1"/>
    <xf numFmtId="3" fontId="4" fillId="0" borderId="6" xfId="0" applyNumberFormat="1" applyFont="1" applyBorder="1" applyProtection="1"/>
    <xf numFmtId="3" fontId="8" fillId="0" borderId="6" xfId="0" applyNumberFormat="1" applyFont="1" applyFill="1" applyBorder="1" applyProtection="1"/>
    <xf numFmtId="3" fontId="4" fillId="0" borderId="6" xfId="0" applyNumberFormat="1" applyFont="1" applyBorder="1" applyAlignment="1" applyProtection="1">
      <alignment horizontal="left" wrapText="1"/>
    </xf>
    <xf numFmtId="3" fontId="8" fillId="0" borderId="6" xfId="0" applyNumberFormat="1" applyFont="1" applyBorder="1" applyAlignment="1" applyProtection="1">
      <alignment horizontal="left" indent="4"/>
    </xf>
    <xf numFmtId="3" fontId="5" fillId="0" borderId="6" xfId="0" applyNumberFormat="1" applyFont="1" applyBorder="1" applyAlignment="1" applyProtection="1">
      <alignment horizontal="left" wrapText="1" indent="4"/>
    </xf>
    <xf numFmtId="0" fontId="4" fillId="0" borderId="6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49" fontId="11" fillId="0" borderId="5" xfId="0" applyNumberFormat="1" applyFont="1" applyBorder="1" applyAlignment="1" applyProtection="1">
      <alignment horizontal="center" vertical="center" wrapText="1"/>
    </xf>
    <xf numFmtId="3" fontId="9" fillId="0" borderId="6" xfId="0" applyNumberFormat="1" applyFont="1" applyFill="1" applyBorder="1" applyProtection="1"/>
    <xf numFmtId="3" fontId="8" fillId="0" borderId="14" xfId="0" applyNumberFormat="1" applyFont="1" applyFill="1" applyBorder="1" applyAlignment="1" applyProtection="1">
      <alignment wrapText="1"/>
    </xf>
    <xf numFmtId="49" fontId="8" fillId="0" borderId="13" xfId="0" applyNumberFormat="1" applyFont="1" applyFill="1" applyBorder="1" applyAlignment="1" applyProtection="1">
      <alignment horizontal="center" vertical="center"/>
    </xf>
    <xf numFmtId="3" fontId="4" fillId="0" borderId="6" xfId="0" applyNumberFormat="1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vertical="center" wrapText="1"/>
    </xf>
    <xf numFmtId="49" fontId="5" fillId="0" borderId="13" xfId="0" applyNumberFormat="1" applyFont="1" applyFill="1" applyBorder="1" applyAlignment="1" applyProtection="1">
      <alignment horizontal="center" vertical="center"/>
    </xf>
    <xf numFmtId="3" fontId="4" fillId="2" borderId="11" xfId="0" applyNumberFormat="1" applyFont="1" applyFill="1" applyBorder="1" applyAlignment="1" applyProtection="1">
      <alignment vertical="center"/>
    </xf>
    <xf numFmtId="0" fontId="7" fillId="0" borderId="0" xfId="0" applyFont="1" applyProtection="1"/>
    <xf numFmtId="3" fontId="5" fillId="0" borderId="0" xfId="0" applyNumberFormat="1" applyFont="1" applyBorder="1" applyProtection="1"/>
    <xf numFmtId="0" fontId="5" fillId="0" borderId="0" xfId="0" applyFont="1" applyProtection="1"/>
    <xf numFmtId="3" fontId="5" fillId="0" borderId="0" xfId="0" applyNumberFormat="1" applyFont="1" applyFill="1" applyProtection="1"/>
    <xf numFmtId="0" fontId="7" fillId="0" borderId="0" xfId="0" applyFont="1" applyAlignment="1" applyProtection="1">
      <alignment horizontal="center" vertical="center"/>
    </xf>
    <xf numFmtId="0" fontId="5" fillId="0" borderId="5" xfId="0" applyFont="1" applyBorder="1" applyAlignment="1" applyProtection="1">
      <alignment horizontal="right"/>
    </xf>
    <xf numFmtId="3" fontId="4" fillId="3" borderId="16" xfId="0" applyNumberFormat="1" applyFont="1" applyFill="1" applyBorder="1" applyAlignment="1" applyProtection="1">
      <alignment vertical="center"/>
    </xf>
    <xf numFmtId="3" fontId="5" fillId="3" borderId="5" xfId="0" applyNumberFormat="1" applyFont="1" applyFill="1" applyBorder="1" applyAlignment="1" applyProtection="1">
      <alignment vertical="center"/>
    </xf>
    <xf numFmtId="3" fontId="4" fillId="3" borderId="5" xfId="0" applyNumberFormat="1" applyFont="1" applyFill="1" applyBorder="1" applyAlignment="1" applyProtection="1">
      <alignment vertical="center"/>
    </xf>
    <xf numFmtId="3" fontId="4" fillId="3" borderId="16" xfId="0" applyNumberFormat="1" applyFont="1" applyFill="1" applyBorder="1" applyProtection="1"/>
    <xf numFmtId="3" fontId="4" fillId="3" borderId="5" xfId="0" applyNumberFormat="1" applyFont="1" applyFill="1" applyBorder="1" applyProtection="1"/>
    <xf numFmtId="3" fontId="5" fillId="3" borderId="5" xfId="0" applyNumberFormat="1" applyFont="1" applyFill="1" applyBorder="1" applyProtection="1"/>
    <xf numFmtId="3" fontId="4" fillId="3" borderId="13" xfId="0" applyNumberFormat="1" applyFont="1" applyFill="1" applyBorder="1" applyAlignment="1" applyProtection="1">
      <alignment vertical="center"/>
    </xf>
    <xf numFmtId="3" fontId="10" fillId="4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5" xfId="0" applyNumberFormat="1" applyFont="1" applyFill="1" applyBorder="1" applyAlignment="1" applyProtection="1">
      <alignment horizontal="right" vertical="center"/>
    </xf>
    <xf numFmtId="3" fontId="5" fillId="4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3" fontId="4" fillId="4" borderId="16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horizontal="right" vertical="center"/>
    </xf>
    <xf numFmtId="3" fontId="4" fillId="0" borderId="5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 wrapText="1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Protection="1"/>
    <xf numFmtId="3" fontId="5" fillId="0" borderId="4" xfId="0" applyNumberFormat="1" applyFont="1" applyFill="1" applyBorder="1" applyAlignment="1" applyProtection="1">
      <alignment vertical="center"/>
    </xf>
    <xf numFmtId="3" fontId="5" fillId="0" borderId="13" xfId="0" applyNumberFormat="1" applyFont="1" applyFill="1" applyBorder="1" applyAlignment="1" applyProtection="1">
      <alignment vertical="center"/>
    </xf>
    <xf numFmtId="3" fontId="5" fillId="0" borderId="12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Protection="1"/>
    <xf numFmtId="3" fontId="4" fillId="0" borderId="5" xfId="0" applyNumberFormat="1" applyFont="1" applyFill="1" applyBorder="1" applyProtection="1"/>
    <xf numFmtId="3" fontId="4" fillId="4" borderId="5" xfId="0" applyNumberFormat="1" applyFont="1" applyFill="1" applyBorder="1" applyProtection="1">
      <protection locked="0"/>
    </xf>
    <xf numFmtId="3" fontId="4" fillId="4" borderId="4" xfId="0" applyNumberFormat="1" applyFont="1" applyFill="1" applyBorder="1" applyProtection="1">
      <protection locked="0"/>
    </xf>
    <xf numFmtId="3" fontId="4" fillId="0" borderId="5" xfId="0" applyNumberFormat="1" applyFont="1" applyFill="1" applyBorder="1" applyAlignment="1" applyProtection="1">
      <alignment vertical="center" wrapText="1"/>
    </xf>
    <xf numFmtId="3" fontId="18" fillId="0" borderId="5" xfId="0" applyNumberFormat="1" applyFont="1" applyFill="1" applyBorder="1" applyAlignment="1" applyProtection="1"/>
    <xf numFmtId="3" fontId="18" fillId="0" borderId="5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3" fontId="13" fillId="0" borderId="0" xfId="0" applyNumberFormat="1" applyFont="1" applyBorder="1" applyAlignment="1" applyProtection="1">
      <alignment horizontal="right" vertical="center"/>
    </xf>
    <xf numFmtId="3" fontId="4" fillId="4" borderId="16" xfId="0" applyNumberFormat="1" applyFont="1" applyFill="1" applyBorder="1" applyAlignment="1" applyProtection="1">
      <alignment horizontal="right" vertical="center"/>
      <protection locked="0"/>
    </xf>
    <xf numFmtId="3" fontId="5" fillId="4" borderId="5" xfId="0" applyNumberFormat="1" applyFont="1" applyFill="1" applyBorder="1" applyAlignment="1" applyProtection="1">
      <alignment horizontal="right" vertical="center"/>
      <protection locked="0"/>
    </xf>
    <xf numFmtId="3" fontId="4" fillId="4" borderId="5" xfId="0" applyNumberFormat="1" applyFont="1" applyFill="1" applyBorder="1" applyAlignment="1" applyProtection="1">
      <alignment horizontal="right" vertical="center"/>
      <protection locked="0"/>
    </xf>
    <xf numFmtId="3" fontId="5" fillId="4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Alignment="1" applyProtection="1">
      <alignment horizontal="right"/>
    </xf>
    <xf numFmtId="3" fontId="5" fillId="4" borderId="16" xfId="0" applyNumberFormat="1" applyFont="1" applyFill="1" applyBorder="1" applyAlignment="1" applyProtection="1">
      <alignment horizontal="right" vertical="center"/>
      <protection locked="0"/>
    </xf>
    <xf numFmtId="3" fontId="4" fillId="4" borderId="5" xfId="0" applyNumberFormat="1" applyFont="1" applyFill="1" applyBorder="1" applyAlignment="1" applyProtection="1">
      <alignment horizontal="right"/>
      <protection locked="0"/>
    </xf>
    <xf numFmtId="3" fontId="4" fillId="0" borderId="5" xfId="0" applyNumberFormat="1" applyFont="1" applyFill="1" applyBorder="1" applyAlignment="1" applyProtection="1">
      <alignment horizontal="right"/>
    </xf>
    <xf numFmtId="3" fontId="5" fillId="4" borderId="13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>
      <alignment horizontal="right" vertical="center"/>
    </xf>
    <xf numFmtId="3" fontId="4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 indent="2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0" fillId="0" borderId="5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/>
    <xf numFmtId="3" fontId="10" fillId="0" borderId="5" xfId="0" applyNumberFormat="1" applyFont="1" applyFill="1" applyBorder="1" applyAlignment="1" applyProtection="1">
      <alignment horizontal="right" vertical="center"/>
    </xf>
    <xf numFmtId="3" fontId="4" fillId="5" borderId="23" xfId="0" applyNumberFormat="1" applyFont="1" applyFill="1" applyBorder="1" applyAlignment="1" applyProtection="1">
      <alignment vertical="center"/>
      <protection locked="0"/>
    </xf>
    <xf numFmtId="3" fontId="4" fillId="5" borderId="10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Border="1" applyProtection="1"/>
    <xf numFmtId="3" fontId="5" fillId="4" borderId="5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4" fillId="3" borderId="29" xfId="0" applyNumberFormat="1" applyFont="1" applyFill="1" applyBorder="1" applyAlignment="1" applyProtection="1">
      <alignment vertical="center"/>
    </xf>
    <xf numFmtId="3" fontId="5" fillId="0" borderId="4" xfId="0" applyNumberFormat="1" applyFont="1" applyFill="1" applyBorder="1" applyAlignment="1" applyProtection="1">
      <alignment horizontal="right" vertical="center"/>
    </xf>
    <xf numFmtId="3" fontId="10" fillId="4" borderId="5" xfId="0" applyNumberFormat="1" applyFont="1" applyFill="1" applyBorder="1" applyAlignment="1" applyProtection="1">
      <alignment horizontal="right" vertical="center"/>
      <protection locked="0"/>
    </xf>
    <xf numFmtId="0" fontId="5" fillId="4" borderId="5" xfId="0" applyFont="1" applyFill="1" applyBorder="1" applyAlignment="1" applyProtection="1">
      <alignment horizontal="left"/>
      <protection locked="0"/>
    </xf>
    <xf numFmtId="14" fontId="5" fillId="4" borderId="26" xfId="0" applyNumberFormat="1" applyFont="1" applyFill="1" applyBorder="1" applyAlignment="1" applyProtection="1">
      <alignment horizontal="left" vertical="center"/>
      <protection locked="0"/>
    </xf>
    <xf numFmtId="14" fontId="5" fillId="4" borderId="27" xfId="0" applyNumberFormat="1" applyFont="1" applyFill="1" applyBorder="1" applyAlignment="1" applyProtection="1">
      <alignment horizontal="left" vertical="center"/>
      <protection locked="0"/>
    </xf>
    <xf numFmtId="14" fontId="5" fillId="4" borderId="28" xfId="0" applyNumberFormat="1" applyFont="1" applyFill="1" applyBorder="1" applyAlignment="1" applyProtection="1">
      <alignment horizontal="left" vertical="center"/>
      <protection locked="0"/>
    </xf>
    <xf numFmtId="3" fontId="5" fillId="4" borderId="26" xfId="0" applyNumberFormat="1" applyFont="1" applyFill="1" applyBorder="1" applyAlignment="1" applyProtection="1">
      <alignment horizontal="left" vertical="center"/>
      <protection locked="0"/>
    </xf>
    <xf numFmtId="3" fontId="5" fillId="4" borderId="27" xfId="0" applyNumberFormat="1" applyFont="1" applyFill="1" applyBorder="1" applyAlignment="1" applyProtection="1">
      <alignment horizontal="left" vertical="center"/>
      <protection locked="0"/>
    </xf>
    <xf numFmtId="3" fontId="5" fillId="4" borderId="28" xfId="0" applyNumberFormat="1" applyFont="1" applyFill="1" applyBorder="1" applyAlignment="1" applyProtection="1">
      <alignment horizontal="left" vertical="center"/>
      <protection locked="0"/>
    </xf>
    <xf numFmtId="14" fontId="5" fillId="4" borderId="5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3" fontId="4" fillId="0" borderId="19" xfId="0" applyNumberFormat="1" applyFont="1" applyBorder="1" applyAlignment="1" applyProtection="1">
      <alignment horizontal="center" vertical="center" wrapText="1"/>
    </xf>
    <xf numFmtId="3" fontId="4" fillId="0" borderId="18" xfId="0" applyNumberFormat="1" applyFont="1" applyBorder="1" applyAlignment="1" applyProtection="1">
      <alignment horizontal="center" vertical="center" wrapText="1"/>
    </xf>
    <xf numFmtId="3" fontId="4" fillId="0" borderId="20" xfId="0" applyNumberFormat="1" applyFont="1" applyBorder="1" applyAlignment="1" applyProtection="1">
      <alignment horizontal="center" vertical="center" wrapText="1"/>
    </xf>
    <xf numFmtId="3" fontId="4" fillId="3" borderId="11" xfId="0" applyNumberFormat="1" applyFont="1" applyFill="1" applyBorder="1" applyAlignment="1" applyProtection="1">
      <alignment horizontal="center" vertical="center" wrapText="1"/>
    </xf>
    <xf numFmtId="3" fontId="4" fillId="3" borderId="22" xfId="0" applyNumberFormat="1" applyFont="1" applyFill="1" applyBorder="1" applyAlignment="1" applyProtection="1">
      <alignment horizontal="center" vertical="center" wrapText="1"/>
    </xf>
    <xf numFmtId="3" fontId="4" fillId="3" borderId="21" xfId="0" applyNumberFormat="1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3" fontId="4" fillId="0" borderId="9" xfId="0" applyNumberFormat="1" applyFont="1" applyBorder="1" applyAlignment="1" applyProtection="1">
      <alignment horizontal="center" vertical="center" wrapText="1"/>
    </xf>
    <xf numFmtId="3" fontId="4" fillId="0" borderId="8" xfId="0" applyNumberFormat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 wrapText="1"/>
    </xf>
    <xf numFmtId="3" fontId="4" fillId="0" borderId="6" xfId="0" applyNumberFormat="1" applyFont="1" applyBorder="1" applyAlignment="1" applyProtection="1">
      <alignment horizontal="center" vertical="center" wrapText="1"/>
    </xf>
    <xf numFmtId="3" fontId="4" fillId="0" borderId="3" xfId="0" applyNumberFormat="1" applyFon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3" fontId="0" fillId="0" borderId="18" xfId="0" applyNumberFormat="1" applyBorder="1" applyAlignment="1" applyProtection="1">
      <alignment horizontal="center" vertical="center" wrapText="1"/>
    </xf>
    <xf numFmtId="3" fontId="4" fillId="0" borderId="5" xfId="0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3" fontId="4" fillId="0" borderId="4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</xf>
    <xf numFmtId="1" fontId="5" fillId="4" borderId="26" xfId="0" applyNumberFormat="1" applyFont="1" applyFill="1" applyBorder="1" applyAlignment="1" applyProtection="1">
      <alignment horizontal="left" vertical="center"/>
      <protection locked="0"/>
    </xf>
    <xf numFmtId="1" fontId="5" fillId="4" borderId="27" xfId="0" applyNumberFormat="1" applyFont="1" applyFill="1" applyBorder="1" applyAlignment="1" applyProtection="1">
      <alignment horizontal="left" vertical="center"/>
      <protection locked="0"/>
    </xf>
    <xf numFmtId="1" fontId="5" fillId="4" borderId="28" xfId="0" applyNumberFormat="1" applyFont="1" applyFill="1" applyBorder="1" applyAlignment="1" applyProtection="1">
      <alignment horizontal="left" vertical="center"/>
      <protection locked="0"/>
    </xf>
    <xf numFmtId="3" fontId="15" fillId="0" borderId="25" xfId="0" applyNumberFormat="1" applyFont="1" applyBorder="1" applyAlignment="1" applyProtection="1">
      <alignment horizontal="center" vertical="center"/>
    </xf>
    <xf numFmtId="3" fontId="4" fillId="0" borderId="10" xfId="0" applyNumberFormat="1" applyFont="1" applyBorder="1" applyAlignment="1" applyProtection="1">
      <alignment horizontal="center" vertical="center" wrapText="1"/>
    </xf>
    <xf numFmtId="3" fontId="4" fillId="3" borderId="10" xfId="0" applyNumberFormat="1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</cellXfs>
  <cellStyles count="11">
    <cellStyle name="Normální" xfId="0" builtinId="0"/>
    <cellStyle name="Normální 10" xfId="1"/>
    <cellStyle name="normální 2" xfId="2"/>
    <cellStyle name="normální 3" xfId="3"/>
    <cellStyle name="normální 3 2" xfId="4"/>
    <cellStyle name="normální 4" xfId="5"/>
    <cellStyle name="normální 5" xfId="6"/>
    <cellStyle name="normální 6" xfId="7"/>
    <cellStyle name="normální 7" xfId="8"/>
    <cellStyle name="normální 8" xfId="9"/>
    <cellStyle name="Normální 9" xfId="10"/>
  </cellStyles>
  <dxfs count="1">
    <dxf>
      <fill>
        <patternFill patternType="lightTrellis">
          <fgColor rgb="FFC00000"/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181"/>
  <sheetViews>
    <sheetView tabSelected="1" topLeftCell="A49" zoomScaleNormal="100" zoomScaleSheetLayoutView="90" workbookViewId="0">
      <selection activeCell="F98" sqref="F98"/>
    </sheetView>
  </sheetViews>
  <sheetFormatPr defaultColWidth="9.140625" defaultRowHeight="12.75" x14ac:dyDescent="0.2"/>
  <cols>
    <col min="1" max="1" width="69.140625" style="27" customWidth="1"/>
    <col min="2" max="2" width="12.85546875" style="27" customWidth="1"/>
    <col min="3" max="4" width="12.5703125" style="27" customWidth="1"/>
    <col min="5" max="5" width="12.85546875" style="27" customWidth="1"/>
    <col min="6" max="6" width="22.5703125" style="125" customWidth="1"/>
    <col min="7" max="7" width="13" style="27" customWidth="1"/>
    <col min="8" max="8" width="12.140625" style="27" customWidth="1"/>
    <col min="9" max="9" width="12.28515625" style="27" customWidth="1"/>
    <col min="10" max="16384" width="9.140625" style="27"/>
  </cols>
  <sheetData>
    <row r="1" spans="1:10" s="5" customFormat="1" ht="24" thickBot="1" x14ac:dyDescent="0.25">
      <c r="A1" s="169" t="s">
        <v>292</v>
      </c>
      <c r="B1" s="169"/>
      <c r="C1" s="169"/>
      <c r="D1" s="169"/>
      <c r="E1" s="169"/>
      <c r="F1" s="169"/>
      <c r="G1" s="169"/>
      <c r="H1" s="169"/>
      <c r="I1" s="169"/>
    </row>
    <row r="2" spans="1:10" s="5" customFormat="1" ht="18.75" thickTop="1" x14ac:dyDescent="0.2">
      <c r="A2" s="31"/>
      <c r="B2" s="31"/>
      <c r="C2" s="31"/>
      <c r="D2" s="31"/>
      <c r="E2" s="31"/>
      <c r="F2" s="109"/>
      <c r="G2" s="32"/>
      <c r="H2" s="32"/>
      <c r="I2" s="32"/>
    </row>
    <row r="3" spans="1:10" s="6" customFormat="1" ht="18" customHeight="1" x14ac:dyDescent="0.2">
      <c r="A3" s="33" t="s">
        <v>225</v>
      </c>
      <c r="B3" s="166">
        <v>4601</v>
      </c>
      <c r="C3" s="167"/>
      <c r="D3" s="167"/>
      <c r="E3" s="167"/>
      <c r="F3" s="167"/>
      <c r="G3" s="167"/>
      <c r="H3" s="167"/>
      <c r="I3" s="168"/>
    </row>
    <row r="4" spans="1:10" s="6" customFormat="1" ht="18" customHeight="1" x14ac:dyDescent="0.25">
      <c r="A4" s="33" t="s">
        <v>228</v>
      </c>
      <c r="B4" s="166">
        <v>2021</v>
      </c>
      <c r="C4" s="167"/>
      <c r="D4" s="167"/>
      <c r="E4" s="167"/>
      <c r="F4" s="167"/>
      <c r="G4" s="167"/>
      <c r="H4" s="167"/>
      <c r="I4" s="168"/>
      <c r="J4" s="7"/>
    </row>
    <row r="5" spans="1:10" s="6" customFormat="1" ht="18" customHeight="1" x14ac:dyDescent="0.25">
      <c r="A5" s="34" t="s">
        <v>293</v>
      </c>
      <c r="B5" s="138" t="s">
        <v>257</v>
      </c>
      <c r="C5" s="139"/>
      <c r="D5" s="139"/>
      <c r="E5" s="139"/>
      <c r="F5" s="139"/>
      <c r="G5" s="139"/>
      <c r="H5" s="139"/>
      <c r="I5" s="140"/>
      <c r="J5" s="7"/>
    </row>
    <row r="6" spans="1:10" s="6" customFormat="1" ht="18" customHeight="1" x14ac:dyDescent="0.25">
      <c r="A6" s="33" t="s">
        <v>294</v>
      </c>
      <c r="B6" s="141" t="s">
        <v>301</v>
      </c>
      <c r="C6" s="142"/>
      <c r="D6" s="142"/>
      <c r="E6" s="142"/>
      <c r="F6" s="142"/>
      <c r="G6" s="142"/>
      <c r="H6" s="142"/>
      <c r="I6" s="143"/>
      <c r="J6" s="7"/>
    </row>
    <row r="7" spans="1:10" s="6" customFormat="1" ht="18" customHeight="1" thickBot="1" x14ac:dyDescent="0.3">
      <c r="A7" s="35"/>
      <c r="B7" s="35"/>
      <c r="C7" s="35"/>
      <c r="D7" s="35"/>
      <c r="E7" s="35"/>
      <c r="F7" s="37"/>
      <c r="G7" s="36"/>
      <c r="H7" s="36"/>
      <c r="I7" s="37" t="s">
        <v>253</v>
      </c>
      <c r="J7" s="7"/>
    </row>
    <row r="8" spans="1:10" s="6" customFormat="1" ht="16.5" customHeight="1" thickBot="1" x14ac:dyDescent="0.25">
      <c r="A8" s="170" t="s">
        <v>224</v>
      </c>
      <c r="B8" s="170" t="s">
        <v>105</v>
      </c>
      <c r="C8" s="170"/>
      <c r="D8" s="170"/>
      <c r="E8" s="170"/>
      <c r="F8" s="147" t="s">
        <v>104</v>
      </c>
      <c r="G8" s="171" t="s">
        <v>292</v>
      </c>
      <c r="H8" s="171"/>
      <c r="I8" s="171"/>
    </row>
    <row r="9" spans="1:10" s="6" customFormat="1" ht="12.75" customHeight="1" thickBot="1" x14ac:dyDescent="0.3">
      <c r="A9" s="170"/>
      <c r="B9" s="170" t="s">
        <v>103</v>
      </c>
      <c r="C9" s="170" t="s">
        <v>102</v>
      </c>
      <c r="D9" s="170" t="s">
        <v>101</v>
      </c>
      <c r="E9" s="170" t="s">
        <v>100</v>
      </c>
      <c r="F9" s="160"/>
      <c r="G9" s="172" t="s">
        <v>99</v>
      </c>
      <c r="H9" s="170" t="s">
        <v>98</v>
      </c>
      <c r="I9" s="170" t="s">
        <v>97</v>
      </c>
      <c r="J9" s="7"/>
    </row>
    <row r="10" spans="1:10" s="6" customFormat="1" ht="19.5" customHeight="1" thickBot="1" x14ac:dyDescent="0.3">
      <c r="A10" s="170"/>
      <c r="B10" s="170"/>
      <c r="C10" s="170"/>
      <c r="D10" s="170"/>
      <c r="E10" s="170"/>
      <c r="F10" s="161"/>
      <c r="G10" s="172"/>
      <c r="H10" s="170"/>
      <c r="I10" s="170"/>
      <c r="J10" s="7"/>
    </row>
    <row r="11" spans="1:10" s="10" customFormat="1" ht="16.5" customHeight="1" x14ac:dyDescent="0.2">
      <c r="A11" s="38" t="s">
        <v>223</v>
      </c>
      <c r="B11" s="39">
        <v>501</v>
      </c>
      <c r="C11" s="39" t="s">
        <v>51</v>
      </c>
      <c r="D11" s="39" t="s">
        <v>205</v>
      </c>
      <c r="E11" s="39" t="s">
        <v>53</v>
      </c>
      <c r="F11" s="110">
        <v>3392</v>
      </c>
      <c r="G11" s="78">
        <f t="shared" ref="G11:G30" si="0">SUM(H11:I11)</f>
        <v>3442</v>
      </c>
      <c r="H11" s="90">
        <v>3442</v>
      </c>
      <c r="I11" s="90">
        <v>0</v>
      </c>
      <c r="J11" s="9"/>
    </row>
    <row r="12" spans="1:10" s="10" customFormat="1" ht="16.5" customHeight="1" x14ac:dyDescent="0.2">
      <c r="A12" s="40" t="s">
        <v>220</v>
      </c>
      <c r="B12" s="41" t="s">
        <v>205</v>
      </c>
      <c r="C12" s="41" t="s">
        <v>176</v>
      </c>
      <c r="D12" s="41" t="s">
        <v>205</v>
      </c>
      <c r="E12" s="41" t="s">
        <v>77</v>
      </c>
      <c r="F12" s="111">
        <v>0</v>
      </c>
      <c r="G12" s="79">
        <f>I12</f>
        <v>0</v>
      </c>
      <c r="H12" s="93">
        <v>0</v>
      </c>
      <c r="I12" s="1">
        <v>0</v>
      </c>
      <c r="J12" s="9"/>
    </row>
    <row r="13" spans="1:10" s="10" customFormat="1" ht="16.5" customHeight="1" x14ac:dyDescent="0.2">
      <c r="A13" s="40" t="s">
        <v>222</v>
      </c>
      <c r="B13" s="41" t="s">
        <v>205</v>
      </c>
      <c r="C13" s="41" t="s">
        <v>221</v>
      </c>
      <c r="D13" s="41" t="s">
        <v>205</v>
      </c>
      <c r="E13" s="41" t="s">
        <v>35</v>
      </c>
      <c r="F13" s="111">
        <v>17</v>
      </c>
      <c r="G13" s="79">
        <f>H13</f>
        <v>17</v>
      </c>
      <c r="H13" s="1">
        <v>17</v>
      </c>
      <c r="I13" s="93">
        <v>0</v>
      </c>
    </row>
    <row r="14" spans="1:10" s="10" customFormat="1" ht="16.5" customHeight="1" x14ac:dyDescent="0.2">
      <c r="A14" s="42" t="s">
        <v>219</v>
      </c>
      <c r="B14" s="41" t="s">
        <v>205</v>
      </c>
      <c r="C14" s="41" t="s">
        <v>218</v>
      </c>
      <c r="D14" s="41" t="s">
        <v>205</v>
      </c>
      <c r="E14" s="41" t="s">
        <v>157</v>
      </c>
      <c r="F14" s="111">
        <v>0</v>
      </c>
      <c r="G14" s="79">
        <f>I14</f>
        <v>0</v>
      </c>
      <c r="H14" s="93">
        <v>0</v>
      </c>
      <c r="I14" s="1">
        <v>0</v>
      </c>
    </row>
    <row r="15" spans="1:10" s="10" customFormat="1" ht="16.5" customHeight="1" x14ac:dyDescent="0.2">
      <c r="A15" s="42" t="s">
        <v>217</v>
      </c>
      <c r="B15" s="41" t="s">
        <v>205</v>
      </c>
      <c r="C15" s="41" t="s">
        <v>86</v>
      </c>
      <c r="D15" s="41" t="s">
        <v>205</v>
      </c>
      <c r="E15" s="41" t="s">
        <v>85</v>
      </c>
      <c r="F15" s="111">
        <v>0</v>
      </c>
      <c r="G15" s="79">
        <f>H15</f>
        <v>0</v>
      </c>
      <c r="H15" s="1">
        <v>0</v>
      </c>
      <c r="I15" s="93">
        <v>0</v>
      </c>
    </row>
    <row r="16" spans="1:10" s="10" customFormat="1" ht="19.5" customHeight="1" x14ac:dyDescent="0.2">
      <c r="A16" s="42" t="s">
        <v>214</v>
      </c>
      <c r="B16" s="41" t="s">
        <v>205</v>
      </c>
      <c r="C16" s="41" t="s">
        <v>213</v>
      </c>
      <c r="D16" s="41" t="s">
        <v>205</v>
      </c>
      <c r="E16" s="41" t="s">
        <v>212</v>
      </c>
      <c r="F16" s="111">
        <v>0</v>
      </c>
      <c r="G16" s="79">
        <f>I16</f>
        <v>0</v>
      </c>
      <c r="H16" s="93">
        <v>0</v>
      </c>
      <c r="I16" s="1">
        <v>0</v>
      </c>
    </row>
    <row r="17" spans="1:10" s="10" customFormat="1" ht="19.5" customHeight="1" x14ac:dyDescent="0.2">
      <c r="A17" s="42" t="s">
        <v>216</v>
      </c>
      <c r="B17" s="41" t="s">
        <v>205</v>
      </c>
      <c r="C17" s="41" t="s">
        <v>25</v>
      </c>
      <c r="D17" s="41" t="s">
        <v>205</v>
      </c>
      <c r="E17" s="41" t="s">
        <v>215</v>
      </c>
      <c r="F17" s="111">
        <v>2500</v>
      </c>
      <c r="G17" s="79">
        <f>H17</f>
        <v>2500</v>
      </c>
      <c r="H17" s="1">
        <v>2500</v>
      </c>
      <c r="I17" s="93">
        <v>0</v>
      </c>
    </row>
    <row r="18" spans="1:10" s="10" customFormat="1" ht="19.5" customHeight="1" x14ac:dyDescent="0.2">
      <c r="A18" s="42" t="s">
        <v>209</v>
      </c>
      <c r="B18" s="41" t="s">
        <v>205</v>
      </c>
      <c r="C18" s="41" t="s">
        <v>208</v>
      </c>
      <c r="D18" s="41" t="s">
        <v>205</v>
      </c>
      <c r="E18" s="41" t="s">
        <v>153</v>
      </c>
      <c r="F18" s="111">
        <v>0</v>
      </c>
      <c r="G18" s="79">
        <f>I18</f>
        <v>0</v>
      </c>
      <c r="H18" s="93">
        <v>0</v>
      </c>
      <c r="I18" s="1">
        <v>0</v>
      </c>
    </row>
    <row r="19" spans="1:10" s="10" customFormat="1" ht="19.5" customHeight="1" x14ac:dyDescent="0.2">
      <c r="A19" s="42" t="s">
        <v>211</v>
      </c>
      <c r="B19" s="41" t="s">
        <v>205</v>
      </c>
      <c r="C19" s="41" t="s">
        <v>210</v>
      </c>
      <c r="D19" s="41" t="s">
        <v>205</v>
      </c>
      <c r="E19" s="41" t="s">
        <v>24</v>
      </c>
      <c r="F19" s="111">
        <v>80</v>
      </c>
      <c r="G19" s="79">
        <f>H19</f>
        <v>80</v>
      </c>
      <c r="H19" s="1">
        <v>80</v>
      </c>
      <c r="I19" s="93">
        <v>0</v>
      </c>
    </row>
    <row r="20" spans="1:10" s="10" customFormat="1" ht="19.5" customHeight="1" x14ac:dyDescent="0.2">
      <c r="A20" s="42" t="s">
        <v>206</v>
      </c>
      <c r="B20" s="41" t="s">
        <v>205</v>
      </c>
      <c r="C20" s="41" t="s">
        <v>154</v>
      </c>
      <c r="D20" s="41" t="s">
        <v>205</v>
      </c>
      <c r="E20" s="41" t="s">
        <v>204</v>
      </c>
      <c r="F20" s="111">
        <v>0</v>
      </c>
      <c r="G20" s="79">
        <f>I20</f>
        <v>0</v>
      </c>
      <c r="H20" s="93">
        <v>0</v>
      </c>
      <c r="I20" s="1">
        <v>0</v>
      </c>
    </row>
    <row r="21" spans="1:10" s="10" customFormat="1" ht="19.5" customHeight="1" x14ac:dyDescent="0.2">
      <c r="A21" s="42" t="s">
        <v>207</v>
      </c>
      <c r="B21" s="41" t="s">
        <v>205</v>
      </c>
      <c r="C21" s="41" t="s">
        <v>46</v>
      </c>
      <c r="D21" s="41" t="s">
        <v>205</v>
      </c>
      <c r="E21" s="41" t="s">
        <v>43</v>
      </c>
      <c r="F21" s="111">
        <v>13</v>
      </c>
      <c r="G21" s="79">
        <f>H21</f>
        <v>13</v>
      </c>
      <c r="H21" s="1">
        <v>13</v>
      </c>
      <c r="I21" s="93">
        <v>0</v>
      </c>
    </row>
    <row r="22" spans="1:10" s="10" customFormat="1" ht="19.5" customHeight="1" x14ac:dyDescent="0.2">
      <c r="A22" s="42" t="s">
        <v>258</v>
      </c>
      <c r="B22" s="41" t="s">
        <v>205</v>
      </c>
      <c r="C22" s="41" t="s">
        <v>51</v>
      </c>
      <c r="D22" s="41" t="s">
        <v>205</v>
      </c>
      <c r="E22" s="41" t="s">
        <v>178</v>
      </c>
      <c r="F22" s="111">
        <v>0</v>
      </c>
      <c r="G22" s="79">
        <f>I22</f>
        <v>0</v>
      </c>
      <c r="H22" s="93">
        <v>0</v>
      </c>
      <c r="I22" s="1">
        <v>0</v>
      </c>
    </row>
    <row r="23" spans="1:10" s="10" customFormat="1" ht="19.5" customHeight="1" x14ac:dyDescent="0.2">
      <c r="A23" s="42" t="s">
        <v>259</v>
      </c>
      <c r="B23" s="41" t="s">
        <v>205</v>
      </c>
      <c r="C23" s="41" t="s">
        <v>36</v>
      </c>
      <c r="D23" s="41" t="s">
        <v>205</v>
      </c>
      <c r="E23" s="41" t="s">
        <v>266</v>
      </c>
      <c r="F23" s="111">
        <v>532</v>
      </c>
      <c r="G23" s="79">
        <f t="shared" ref="G23:G29" si="1">H23</f>
        <v>532</v>
      </c>
      <c r="H23" s="1">
        <v>532</v>
      </c>
      <c r="I23" s="93">
        <v>0</v>
      </c>
    </row>
    <row r="24" spans="1:10" s="10" customFormat="1" ht="19.5" customHeight="1" x14ac:dyDescent="0.2">
      <c r="A24" s="42" t="s">
        <v>260</v>
      </c>
      <c r="B24" s="41" t="s">
        <v>205</v>
      </c>
      <c r="C24" s="41" t="s">
        <v>38</v>
      </c>
      <c r="D24" s="41" t="s">
        <v>205</v>
      </c>
      <c r="E24" s="41" t="s">
        <v>267</v>
      </c>
      <c r="F24" s="111">
        <v>0</v>
      </c>
      <c r="G24" s="79">
        <f>I24</f>
        <v>0</v>
      </c>
      <c r="H24" s="93">
        <v>0</v>
      </c>
      <c r="I24" s="1">
        <v>0</v>
      </c>
    </row>
    <row r="25" spans="1:10" s="10" customFormat="1" ht="19.5" customHeight="1" x14ac:dyDescent="0.2">
      <c r="A25" s="42" t="s">
        <v>261</v>
      </c>
      <c r="B25" s="41" t="s">
        <v>205</v>
      </c>
      <c r="C25" s="41" t="s">
        <v>174</v>
      </c>
      <c r="D25" s="41" t="s">
        <v>205</v>
      </c>
      <c r="E25" s="41" t="s">
        <v>268</v>
      </c>
      <c r="F25" s="111">
        <v>0</v>
      </c>
      <c r="G25" s="79">
        <f t="shared" si="1"/>
        <v>0</v>
      </c>
      <c r="H25" s="1">
        <v>0</v>
      </c>
      <c r="I25" s="93">
        <v>0</v>
      </c>
    </row>
    <row r="26" spans="1:10" s="10" customFormat="1" ht="19.5" customHeight="1" x14ac:dyDescent="0.2">
      <c r="A26" s="42" t="s">
        <v>262</v>
      </c>
      <c r="B26" s="41" t="s">
        <v>205</v>
      </c>
      <c r="C26" s="41" t="s">
        <v>269</v>
      </c>
      <c r="D26" s="41" t="s">
        <v>205</v>
      </c>
      <c r="E26" s="41" t="s">
        <v>270</v>
      </c>
      <c r="F26" s="111">
        <v>0</v>
      </c>
      <c r="G26" s="79">
        <f>I26</f>
        <v>0</v>
      </c>
      <c r="H26" s="93">
        <v>0</v>
      </c>
      <c r="I26" s="1">
        <v>0</v>
      </c>
    </row>
    <row r="27" spans="1:10" s="10" customFormat="1" ht="19.5" customHeight="1" x14ac:dyDescent="0.2">
      <c r="A27" s="42" t="s">
        <v>263</v>
      </c>
      <c r="B27" s="41" t="s">
        <v>205</v>
      </c>
      <c r="C27" s="41" t="s">
        <v>42</v>
      </c>
      <c r="D27" s="41" t="s">
        <v>205</v>
      </c>
      <c r="E27" s="41" t="s">
        <v>41</v>
      </c>
      <c r="F27" s="111">
        <v>100</v>
      </c>
      <c r="G27" s="79">
        <f t="shared" si="1"/>
        <v>100</v>
      </c>
      <c r="H27" s="1">
        <v>100</v>
      </c>
      <c r="I27" s="93">
        <v>0</v>
      </c>
    </row>
    <row r="28" spans="1:10" s="10" customFormat="1" ht="19.5" customHeight="1" x14ac:dyDescent="0.2">
      <c r="A28" s="42" t="s">
        <v>264</v>
      </c>
      <c r="B28" s="41" t="s">
        <v>205</v>
      </c>
      <c r="C28" s="41" t="s">
        <v>271</v>
      </c>
      <c r="D28" s="41" t="s">
        <v>205</v>
      </c>
      <c r="E28" s="41" t="s">
        <v>150</v>
      </c>
      <c r="F28" s="111">
        <v>0</v>
      </c>
      <c r="G28" s="79">
        <f>I28</f>
        <v>0</v>
      </c>
      <c r="H28" s="93">
        <v>0</v>
      </c>
      <c r="I28" s="1">
        <v>0</v>
      </c>
    </row>
    <row r="29" spans="1:10" s="10" customFormat="1" ht="19.5" customHeight="1" x14ac:dyDescent="0.2">
      <c r="A29" s="42" t="s">
        <v>265</v>
      </c>
      <c r="B29" s="41" t="s">
        <v>205</v>
      </c>
      <c r="C29" s="41" t="s">
        <v>272</v>
      </c>
      <c r="D29" s="41" t="s">
        <v>205</v>
      </c>
      <c r="E29" s="41" t="s">
        <v>53</v>
      </c>
      <c r="F29" s="111">
        <v>250</v>
      </c>
      <c r="G29" s="79">
        <f t="shared" si="1"/>
        <v>200</v>
      </c>
      <c r="H29" s="1">
        <v>200</v>
      </c>
      <c r="I29" s="93">
        <v>0</v>
      </c>
    </row>
    <row r="30" spans="1:10" s="10" customFormat="1" ht="16.5" customHeight="1" x14ac:dyDescent="0.2">
      <c r="A30" s="43" t="s">
        <v>203</v>
      </c>
      <c r="B30" s="44" t="s">
        <v>193</v>
      </c>
      <c r="C30" s="44" t="s">
        <v>51</v>
      </c>
      <c r="D30" s="44" t="s">
        <v>193</v>
      </c>
      <c r="E30" s="44" t="s">
        <v>53</v>
      </c>
      <c r="F30" s="91">
        <f>F31+F32+F33+F34+F35+F36+F37+F38</f>
        <v>2095</v>
      </c>
      <c r="G30" s="80">
        <f t="shared" si="0"/>
        <v>2095</v>
      </c>
      <c r="H30" s="92">
        <f>H32+H34+H36+H38</f>
        <v>2095</v>
      </c>
      <c r="I30" s="92">
        <f>I31+I33+I35+I37</f>
        <v>0</v>
      </c>
      <c r="J30" s="9"/>
    </row>
    <row r="31" spans="1:10" s="10" customFormat="1" ht="18.75" customHeight="1" x14ac:dyDescent="0.2">
      <c r="A31" s="45" t="s">
        <v>202</v>
      </c>
      <c r="B31" s="44" t="s">
        <v>193</v>
      </c>
      <c r="C31" s="44" t="s">
        <v>51</v>
      </c>
      <c r="D31" s="44" t="s">
        <v>193</v>
      </c>
      <c r="E31" s="44" t="s">
        <v>157</v>
      </c>
      <c r="F31" s="111">
        <v>0</v>
      </c>
      <c r="G31" s="79">
        <f>I31</f>
        <v>0</v>
      </c>
      <c r="H31" s="94">
        <v>0</v>
      </c>
      <c r="I31" s="12">
        <v>0</v>
      </c>
    </row>
    <row r="32" spans="1:10" s="10" customFormat="1" ht="16.5" customHeight="1" x14ac:dyDescent="0.2">
      <c r="A32" s="45" t="s">
        <v>201</v>
      </c>
      <c r="B32" s="44" t="s">
        <v>193</v>
      </c>
      <c r="C32" s="44" t="s">
        <v>36</v>
      </c>
      <c r="D32" s="44" t="s">
        <v>193</v>
      </c>
      <c r="E32" s="44" t="s">
        <v>85</v>
      </c>
      <c r="F32" s="111">
        <v>950</v>
      </c>
      <c r="G32" s="79">
        <f>H32</f>
        <v>950</v>
      </c>
      <c r="H32" s="1">
        <v>950</v>
      </c>
      <c r="I32" s="93">
        <v>0</v>
      </c>
    </row>
    <row r="33" spans="1:10" s="10" customFormat="1" ht="16.5" customHeight="1" x14ac:dyDescent="0.2">
      <c r="A33" s="45" t="s">
        <v>200</v>
      </c>
      <c r="B33" s="44" t="s">
        <v>193</v>
      </c>
      <c r="C33" s="44" t="s">
        <v>154</v>
      </c>
      <c r="D33" s="44" t="s">
        <v>193</v>
      </c>
      <c r="E33" s="44" t="s">
        <v>153</v>
      </c>
      <c r="F33" s="111">
        <v>0</v>
      </c>
      <c r="G33" s="79">
        <f>I33</f>
        <v>0</v>
      </c>
      <c r="H33" s="93">
        <v>0</v>
      </c>
      <c r="I33" s="1">
        <v>0</v>
      </c>
    </row>
    <row r="34" spans="1:10" s="10" customFormat="1" ht="16.5" customHeight="1" x14ac:dyDescent="0.2">
      <c r="A34" s="45" t="s">
        <v>199</v>
      </c>
      <c r="B34" s="44" t="s">
        <v>193</v>
      </c>
      <c r="C34" s="44" t="s">
        <v>46</v>
      </c>
      <c r="D34" s="44" t="s">
        <v>193</v>
      </c>
      <c r="E34" s="44" t="s">
        <v>24</v>
      </c>
      <c r="F34" s="111">
        <v>35</v>
      </c>
      <c r="G34" s="79">
        <f>H34</f>
        <v>35</v>
      </c>
      <c r="H34" s="1">
        <v>35</v>
      </c>
      <c r="I34" s="93">
        <v>0</v>
      </c>
    </row>
    <row r="35" spans="1:10" s="10" customFormat="1" ht="16.5" customHeight="1" x14ac:dyDescent="0.2">
      <c r="A35" s="45" t="s">
        <v>198</v>
      </c>
      <c r="B35" s="44" t="s">
        <v>193</v>
      </c>
      <c r="C35" s="44" t="s">
        <v>7</v>
      </c>
      <c r="D35" s="44" t="s">
        <v>193</v>
      </c>
      <c r="E35" s="44" t="s">
        <v>90</v>
      </c>
      <c r="F35" s="111">
        <v>0</v>
      </c>
      <c r="G35" s="79">
        <f>I35</f>
        <v>0</v>
      </c>
      <c r="H35" s="93">
        <v>0</v>
      </c>
      <c r="I35" s="1">
        <v>0</v>
      </c>
    </row>
    <row r="36" spans="1:10" s="10" customFormat="1" ht="16.5" customHeight="1" x14ac:dyDescent="0.2">
      <c r="A36" s="45" t="s">
        <v>197</v>
      </c>
      <c r="B36" s="44" t="s">
        <v>193</v>
      </c>
      <c r="C36" s="44" t="s">
        <v>64</v>
      </c>
      <c r="D36" s="44" t="s">
        <v>193</v>
      </c>
      <c r="E36" s="44" t="s">
        <v>65</v>
      </c>
      <c r="F36" s="111">
        <v>1110</v>
      </c>
      <c r="G36" s="79">
        <f>H36</f>
        <v>1110</v>
      </c>
      <c r="H36" s="1">
        <v>1110</v>
      </c>
      <c r="I36" s="93">
        <v>0</v>
      </c>
    </row>
    <row r="37" spans="1:10" s="10" customFormat="1" ht="16.5" customHeight="1" x14ac:dyDescent="0.2">
      <c r="A37" s="45" t="s">
        <v>196</v>
      </c>
      <c r="B37" s="44" t="s">
        <v>193</v>
      </c>
      <c r="C37" s="44" t="s">
        <v>195</v>
      </c>
      <c r="D37" s="44" t="s">
        <v>193</v>
      </c>
      <c r="E37" s="44" t="s">
        <v>150</v>
      </c>
      <c r="F37" s="111">
        <v>0</v>
      </c>
      <c r="G37" s="79">
        <f>I37</f>
        <v>0</v>
      </c>
      <c r="H37" s="93">
        <v>0</v>
      </c>
      <c r="I37" s="1">
        <v>0</v>
      </c>
    </row>
    <row r="38" spans="1:10" s="10" customFormat="1" ht="16.5" customHeight="1" x14ac:dyDescent="0.2">
      <c r="A38" s="45" t="s">
        <v>194</v>
      </c>
      <c r="B38" s="44" t="s">
        <v>193</v>
      </c>
      <c r="C38" s="44" t="s">
        <v>148</v>
      </c>
      <c r="D38" s="44" t="s">
        <v>193</v>
      </c>
      <c r="E38" s="44" t="s">
        <v>53</v>
      </c>
      <c r="F38" s="111">
        <v>0</v>
      </c>
      <c r="G38" s="79">
        <f>H38</f>
        <v>0</v>
      </c>
      <c r="H38" s="1">
        <v>0</v>
      </c>
      <c r="I38" s="93">
        <v>0</v>
      </c>
    </row>
    <row r="39" spans="1:10" s="10" customFormat="1" ht="16.5" customHeight="1" x14ac:dyDescent="0.2">
      <c r="A39" s="43" t="s">
        <v>192</v>
      </c>
      <c r="B39" s="44" t="s">
        <v>189</v>
      </c>
      <c r="C39" s="44" t="s">
        <v>51</v>
      </c>
      <c r="D39" s="44" t="s">
        <v>189</v>
      </c>
      <c r="E39" s="44" t="s">
        <v>53</v>
      </c>
      <c r="F39" s="91">
        <f>F40+F41</f>
        <v>250</v>
      </c>
      <c r="G39" s="80">
        <f t="shared" ref="G39" si="2">H39+I39</f>
        <v>250</v>
      </c>
      <c r="H39" s="92">
        <f>H41</f>
        <v>250</v>
      </c>
      <c r="I39" s="92">
        <f>I40</f>
        <v>0</v>
      </c>
    </row>
    <row r="40" spans="1:10" s="10" customFormat="1" ht="16.5" customHeight="1" x14ac:dyDescent="0.2">
      <c r="A40" s="46" t="s">
        <v>191</v>
      </c>
      <c r="B40" s="44" t="s">
        <v>189</v>
      </c>
      <c r="C40" s="44" t="s">
        <v>51</v>
      </c>
      <c r="D40" s="44" t="s">
        <v>189</v>
      </c>
      <c r="E40" s="44" t="s">
        <v>153</v>
      </c>
      <c r="F40" s="111">
        <v>0</v>
      </c>
      <c r="G40" s="79">
        <f>I40</f>
        <v>0</v>
      </c>
      <c r="H40" s="93">
        <v>0</v>
      </c>
      <c r="I40" s="1">
        <v>0</v>
      </c>
    </row>
    <row r="41" spans="1:10" s="10" customFormat="1" ht="16.5" customHeight="1" x14ac:dyDescent="0.2">
      <c r="A41" s="46" t="s">
        <v>190</v>
      </c>
      <c r="B41" s="44" t="s">
        <v>189</v>
      </c>
      <c r="C41" s="44" t="s">
        <v>36</v>
      </c>
      <c r="D41" s="44" t="s">
        <v>189</v>
      </c>
      <c r="E41" s="44" t="s">
        <v>85</v>
      </c>
      <c r="F41" s="111">
        <v>250</v>
      </c>
      <c r="G41" s="79">
        <f>H41</f>
        <v>250</v>
      </c>
      <c r="H41" s="1">
        <v>250</v>
      </c>
      <c r="I41" s="93">
        <v>0</v>
      </c>
    </row>
    <row r="42" spans="1:10" s="10" customFormat="1" ht="16.5" customHeight="1" x14ac:dyDescent="0.2">
      <c r="A42" s="47" t="s">
        <v>188</v>
      </c>
      <c r="B42" s="48" t="s">
        <v>187</v>
      </c>
      <c r="C42" s="48" t="s">
        <v>51</v>
      </c>
      <c r="D42" s="48" t="s">
        <v>187</v>
      </c>
      <c r="E42" s="48" t="s">
        <v>53</v>
      </c>
      <c r="F42" s="111">
        <v>0</v>
      </c>
      <c r="G42" s="80">
        <f t="shared" ref="G42:G74" si="3">SUM(H42:I42)</f>
        <v>0</v>
      </c>
      <c r="H42" s="11">
        <v>0</v>
      </c>
      <c r="I42" s="11">
        <v>0</v>
      </c>
      <c r="J42" s="9"/>
    </row>
    <row r="43" spans="1:10" s="10" customFormat="1" ht="16.5" customHeight="1" x14ac:dyDescent="0.2">
      <c r="A43" s="47" t="s">
        <v>186</v>
      </c>
      <c r="B43" s="48" t="s">
        <v>185</v>
      </c>
      <c r="C43" s="48" t="s">
        <v>51</v>
      </c>
      <c r="D43" s="48" t="s">
        <v>185</v>
      </c>
      <c r="E43" s="48" t="s">
        <v>53</v>
      </c>
      <c r="F43" s="111">
        <v>0</v>
      </c>
      <c r="G43" s="80">
        <f t="shared" si="3"/>
        <v>0</v>
      </c>
      <c r="H43" s="11">
        <v>0</v>
      </c>
      <c r="I43" s="11">
        <v>0</v>
      </c>
      <c r="J43" s="9"/>
    </row>
    <row r="44" spans="1:10" s="10" customFormat="1" ht="16.5" customHeight="1" x14ac:dyDescent="0.2">
      <c r="A44" s="47" t="s">
        <v>184</v>
      </c>
      <c r="B44" s="48" t="s">
        <v>183</v>
      </c>
      <c r="C44" s="48" t="s">
        <v>51</v>
      </c>
      <c r="D44" s="48" t="s">
        <v>183</v>
      </c>
      <c r="E44" s="48" t="s">
        <v>53</v>
      </c>
      <c r="F44" s="111">
        <v>0</v>
      </c>
      <c r="G44" s="80">
        <f t="shared" si="3"/>
        <v>0</v>
      </c>
      <c r="H44" s="11">
        <v>0</v>
      </c>
      <c r="I44" s="11">
        <v>0</v>
      </c>
      <c r="J44" s="9"/>
    </row>
    <row r="45" spans="1:10" s="10" customFormat="1" ht="16.5" customHeight="1" x14ac:dyDescent="0.2">
      <c r="A45" s="47" t="s">
        <v>182</v>
      </c>
      <c r="B45" s="48" t="s">
        <v>181</v>
      </c>
      <c r="C45" s="48" t="s">
        <v>51</v>
      </c>
      <c r="D45" s="48" t="s">
        <v>181</v>
      </c>
      <c r="E45" s="48" t="s">
        <v>53</v>
      </c>
      <c r="F45" s="111">
        <v>0</v>
      </c>
      <c r="G45" s="80">
        <f t="shared" si="3"/>
        <v>0</v>
      </c>
      <c r="H45" s="11">
        <v>0</v>
      </c>
      <c r="I45" s="11">
        <v>0</v>
      </c>
      <c r="J45" s="9"/>
    </row>
    <row r="46" spans="1:10" s="10" customFormat="1" ht="16.5" customHeight="1" x14ac:dyDescent="0.2">
      <c r="A46" s="47" t="s">
        <v>180</v>
      </c>
      <c r="B46" s="48" t="s">
        <v>173</v>
      </c>
      <c r="C46" s="48" t="s">
        <v>51</v>
      </c>
      <c r="D46" s="48" t="s">
        <v>173</v>
      </c>
      <c r="E46" s="48" t="s">
        <v>53</v>
      </c>
      <c r="F46" s="91">
        <f>F47+F48+F49+F50</f>
        <v>1150</v>
      </c>
      <c r="G46" s="80">
        <f t="shared" si="3"/>
        <v>710</v>
      </c>
      <c r="H46" s="92">
        <f>H48+H50</f>
        <v>710</v>
      </c>
      <c r="I46" s="92">
        <f>I47+I49</f>
        <v>0</v>
      </c>
      <c r="J46" s="9"/>
    </row>
    <row r="47" spans="1:10" s="10" customFormat="1" ht="16.5" customHeight="1" x14ac:dyDescent="0.2">
      <c r="A47" s="45" t="s">
        <v>179</v>
      </c>
      <c r="B47" s="44" t="s">
        <v>173</v>
      </c>
      <c r="C47" s="44" t="s">
        <v>51</v>
      </c>
      <c r="D47" s="44" t="s">
        <v>173</v>
      </c>
      <c r="E47" s="44" t="s">
        <v>178</v>
      </c>
      <c r="F47" s="111">
        <v>0</v>
      </c>
      <c r="G47" s="79">
        <f>I47</f>
        <v>0</v>
      </c>
      <c r="H47" s="93">
        <v>0</v>
      </c>
      <c r="I47" s="1">
        <v>0</v>
      </c>
    </row>
    <row r="48" spans="1:10" s="10" customFormat="1" ht="16.5" customHeight="1" x14ac:dyDescent="0.2">
      <c r="A48" s="45" t="s">
        <v>177</v>
      </c>
      <c r="B48" s="44" t="s">
        <v>173</v>
      </c>
      <c r="C48" s="44" t="s">
        <v>36</v>
      </c>
      <c r="D48" s="44" t="s">
        <v>173</v>
      </c>
      <c r="E48" s="44" t="s">
        <v>35</v>
      </c>
      <c r="F48" s="111">
        <v>900</v>
      </c>
      <c r="G48" s="79">
        <f>H48</f>
        <v>550</v>
      </c>
      <c r="H48" s="1">
        <v>550</v>
      </c>
      <c r="I48" s="93">
        <v>0</v>
      </c>
    </row>
    <row r="49" spans="1:10" s="10" customFormat="1" ht="16.5" customHeight="1" x14ac:dyDescent="0.2">
      <c r="A49" s="45" t="s">
        <v>175</v>
      </c>
      <c r="B49" s="44" t="s">
        <v>173</v>
      </c>
      <c r="C49" s="44" t="s">
        <v>176</v>
      </c>
      <c r="D49" s="44" t="s">
        <v>173</v>
      </c>
      <c r="E49" s="44" t="s">
        <v>150</v>
      </c>
      <c r="F49" s="111">
        <v>0</v>
      </c>
      <c r="G49" s="79">
        <f>I49</f>
        <v>0</v>
      </c>
      <c r="H49" s="93">
        <v>0</v>
      </c>
      <c r="I49" s="1">
        <v>0</v>
      </c>
    </row>
    <row r="50" spans="1:10" s="10" customFormat="1" ht="16.5" customHeight="1" x14ac:dyDescent="0.2">
      <c r="A50" s="45" t="s">
        <v>229</v>
      </c>
      <c r="B50" s="44" t="s">
        <v>173</v>
      </c>
      <c r="C50" s="44" t="s">
        <v>174</v>
      </c>
      <c r="D50" s="44" t="s">
        <v>173</v>
      </c>
      <c r="E50" s="44" t="s">
        <v>53</v>
      </c>
      <c r="F50" s="111">
        <v>250</v>
      </c>
      <c r="G50" s="79">
        <f>H50</f>
        <v>160</v>
      </c>
      <c r="H50" s="1">
        <v>160</v>
      </c>
      <c r="I50" s="93">
        <v>0</v>
      </c>
    </row>
    <row r="51" spans="1:10" s="10" customFormat="1" ht="16.5" customHeight="1" x14ac:dyDescent="0.2">
      <c r="A51" s="43" t="s">
        <v>172</v>
      </c>
      <c r="B51" s="44" t="s">
        <v>171</v>
      </c>
      <c r="C51" s="44" t="s">
        <v>51</v>
      </c>
      <c r="D51" s="44" t="s">
        <v>171</v>
      </c>
      <c r="E51" s="44" t="s">
        <v>53</v>
      </c>
      <c r="F51" s="111">
        <v>5</v>
      </c>
      <c r="G51" s="80">
        <f t="shared" si="3"/>
        <v>5</v>
      </c>
      <c r="H51" s="11">
        <v>5</v>
      </c>
      <c r="I51" s="11">
        <v>0</v>
      </c>
      <c r="J51" s="9"/>
    </row>
    <row r="52" spans="1:10" s="10" customFormat="1" ht="16.5" customHeight="1" x14ac:dyDescent="0.2">
      <c r="A52" s="43" t="s">
        <v>170</v>
      </c>
      <c r="B52" s="44" t="s">
        <v>169</v>
      </c>
      <c r="C52" s="44" t="s">
        <v>51</v>
      </c>
      <c r="D52" s="44" t="s">
        <v>169</v>
      </c>
      <c r="E52" s="44" t="s">
        <v>53</v>
      </c>
      <c r="F52" s="111">
        <v>10</v>
      </c>
      <c r="G52" s="80">
        <f t="shared" si="3"/>
        <v>10</v>
      </c>
      <c r="H52" s="11">
        <v>10</v>
      </c>
      <c r="I52" s="11">
        <v>0</v>
      </c>
      <c r="J52" s="9"/>
    </row>
    <row r="53" spans="1:10" s="10" customFormat="1" ht="16.5" customHeight="1" x14ac:dyDescent="0.2">
      <c r="A53" s="43" t="s">
        <v>168</v>
      </c>
      <c r="B53" s="44" t="s">
        <v>167</v>
      </c>
      <c r="C53" s="44" t="s">
        <v>51</v>
      </c>
      <c r="D53" s="44" t="s">
        <v>167</v>
      </c>
      <c r="E53" s="44" t="s">
        <v>53</v>
      </c>
      <c r="F53" s="111">
        <v>0</v>
      </c>
      <c r="G53" s="80">
        <f t="shared" si="3"/>
        <v>0</v>
      </c>
      <c r="H53" s="11">
        <v>0</v>
      </c>
      <c r="I53" s="11">
        <v>0</v>
      </c>
      <c r="J53" s="9"/>
    </row>
    <row r="54" spans="1:10" s="10" customFormat="1" ht="16.5" customHeight="1" x14ac:dyDescent="0.2">
      <c r="A54" s="43" t="s">
        <v>166</v>
      </c>
      <c r="B54" s="44" t="s">
        <v>161</v>
      </c>
      <c r="C54" s="44" t="s">
        <v>51</v>
      </c>
      <c r="D54" s="44" t="s">
        <v>161</v>
      </c>
      <c r="E54" s="44" t="s">
        <v>53</v>
      </c>
      <c r="F54" s="112">
        <v>1352</v>
      </c>
      <c r="G54" s="80">
        <f t="shared" si="3"/>
        <v>1360</v>
      </c>
      <c r="H54" s="11">
        <v>1360</v>
      </c>
      <c r="I54" s="11">
        <v>0</v>
      </c>
      <c r="J54" s="9"/>
    </row>
    <row r="55" spans="1:10" s="10" customFormat="1" ht="16.5" customHeight="1" x14ac:dyDescent="0.2">
      <c r="A55" s="46" t="s">
        <v>165</v>
      </c>
      <c r="B55" s="44" t="s">
        <v>161</v>
      </c>
      <c r="C55" s="44" t="s">
        <v>7</v>
      </c>
      <c r="D55" s="44" t="s">
        <v>161</v>
      </c>
      <c r="E55" s="44" t="s">
        <v>164</v>
      </c>
      <c r="F55" s="111">
        <v>0</v>
      </c>
      <c r="G55" s="79">
        <f>I55</f>
        <v>0</v>
      </c>
      <c r="H55" s="93">
        <v>0</v>
      </c>
      <c r="I55" s="1">
        <v>0</v>
      </c>
    </row>
    <row r="56" spans="1:10" s="10" customFormat="1" ht="16.5" customHeight="1" x14ac:dyDescent="0.2">
      <c r="A56" s="46" t="s">
        <v>163</v>
      </c>
      <c r="B56" s="44" t="s">
        <v>161</v>
      </c>
      <c r="C56" s="44" t="s">
        <v>162</v>
      </c>
      <c r="D56" s="44" t="s">
        <v>161</v>
      </c>
      <c r="E56" s="44" t="s">
        <v>160</v>
      </c>
      <c r="F56" s="111">
        <v>200</v>
      </c>
      <c r="G56" s="79">
        <f>H56</f>
        <v>200</v>
      </c>
      <c r="H56" s="1">
        <v>200</v>
      </c>
      <c r="I56" s="95">
        <v>0</v>
      </c>
    </row>
    <row r="57" spans="1:10" s="10" customFormat="1" ht="16.5" customHeight="1" x14ac:dyDescent="0.2">
      <c r="A57" s="43" t="s">
        <v>159</v>
      </c>
      <c r="B57" s="44" t="s">
        <v>147</v>
      </c>
      <c r="C57" s="44" t="s">
        <v>51</v>
      </c>
      <c r="D57" s="44" t="s">
        <v>147</v>
      </c>
      <c r="E57" s="44" t="s">
        <v>53</v>
      </c>
      <c r="F57" s="91">
        <f>SUM(F58:F63)</f>
        <v>21253</v>
      </c>
      <c r="G57" s="80">
        <f t="shared" si="3"/>
        <v>20135</v>
      </c>
      <c r="H57" s="92">
        <f>H59+H61+H63</f>
        <v>20135</v>
      </c>
      <c r="I57" s="92">
        <f>I58+I60+I62</f>
        <v>0</v>
      </c>
    </row>
    <row r="58" spans="1:10" s="10" customFormat="1" ht="16.5" customHeight="1" x14ac:dyDescent="0.2">
      <c r="A58" s="46" t="s">
        <v>158</v>
      </c>
      <c r="B58" s="44" t="s">
        <v>147</v>
      </c>
      <c r="C58" s="44" t="s">
        <v>51</v>
      </c>
      <c r="D58" s="44" t="s">
        <v>147</v>
      </c>
      <c r="E58" s="44" t="s">
        <v>157</v>
      </c>
      <c r="F58" s="111">
        <v>0</v>
      </c>
      <c r="G58" s="79">
        <f>I58</f>
        <v>0</v>
      </c>
      <c r="H58" s="93">
        <v>0</v>
      </c>
      <c r="I58" s="1">
        <v>0</v>
      </c>
    </row>
    <row r="59" spans="1:10" s="10" customFormat="1" ht="16.5" customHeight="1" x14ac:dyDescent="0.2">
      <c r="A59" s="46" t="s">
        <v>156</v>
      </c>
      <c r="B59" s="44" t="s">
        <v>147</v>
      </c>
      <c r="C59" s="44" t="s">
        <v>36</v>
      </c>
      <c r="D59" s="44" t="s">
        <v>147</v>
      </c>
      <c r="E59" s="44" t="s">
        <v>41</v>
      </c>
      <c r="F59" s="111">
        <v>20875</v>
      </c>
      <c r="G59" s="79">
        <f>H59</f>
        <v>19842</v>
      </c>
      <c r="H59" s="1">
        <v>19842</v>
      </c>
      <c r="I59" s="93">
        <v>0</v>
      </c>
    </row>
    <row r="60" spans="1:10" s="10" customFormat="1" ht="16.5" customHeight="1" x14ac:dyDescent="0.2">
      <c r="A60" s="46" t="s">
        <v>155</v>
      </c>
      <c r="B60" s="44" t="s">
        <v>147</v>
      </c>
      <c r="C60" s="44" t="s">
        <v>154</v>
      </c>
      <c r="D60" s="44" t="s">
        <v>147</v>
      </c>
      <c r="E60" s="44" t="s">
        <v>153</v>
      </c>
      <c r="F60" s="111">
        <v>0</v>
      </c>
      <c r="G60" s="79">
        <f>I60</f>
        <v>0</v>
      </c>
      <c r="H60" s="93">
        <v>0</v>
      </c>
      <c r="I60" s="1">
        <v>0</v>
      </c>
    </row>
    <row r="61" spans="1:10" s="10" customFormat="1" ht="16.5" customHeight="1" x14ac:dyDescent="0.2">
      <c r="A61" s="46" t="s">
        <v>152</v>
      </c>
      <c r="B61" s="44" t="s">
        <v>147</v>
      </c>
      <c r="C61" s="44" t="s">
        <v>25</v>
      </c>
      <c r="D61" s="44" t="s">
        <v>147</v>
      </c>
      <c r="E61" s="44" t="s">
        <v>65</v>
      </c>
      <c r="F61" s="111">
        <v>128</v>
      </c>
      <c r="G61" s="79">
        <f>H61</f>
        <v>128</v>
      </c>
      <c r="H61" s="1">
        <v>128</v>
      </c>
      <c r="I61" s="93">
        <v>0</v>
      </c>
    </row>
    <row r="62" spans="1:10" s="10" customFormat="1" ht="16.5" customHeight="1" x14ac:dyDescent="0.2">
      <c r="A62" s="46" t="s">
        <v>151</v>
      </c>
      <c r="B62" s="44" t="s">
        <v>147</v>
      </c>
      <c r="C62" s="44" t="s">
        <v>7</v>
      </c>
      <c r="D62" s="44" t="s">
        <v>147</v>
      </c>
      <c r="E62" s="44" t="s">
        <v>150</v>
      </c>
      <c r="F62" s="111">
        <v>0</v>
      </c>
      <c r="G62" s="79">
        <f>I62</f>
        <v>0</v>
      </c>
      <c r="H62" s="93">
        <v>0</v>
      </c>
      <c r="I62" s="1">
        <v>0</v>
      </c>
    </row>
    <row r="63" spans="1:10" s="10" customFormat="1" ht="20.25" customHeight="1" x14ac:dyDescent="0.2">
      <c r="A63" s="46" t="s">
        <v>149</v>
      </c>
      <c r="B63" s="44" t="s">
        <v>147</v>
      </c>
      <c r="C63" s="44" t="s">
        <v>148</v>
      </c>
      <c r="D63" s="44" t="s">
        <v>147</v>
      </c>
      <c r="E63" s="44" t="s">
        <v>53</v>
      </c>
      <c r="F63" s="111">
        <v>250</v>
      </c>
      <c r="G63" s="79">
        <f>H63</f>
        <v>165</v>
      </c>
      <c r="H63" s="1">
        <v>165</v>
      </c>
      <c r="I63" s="93">
        <v>0</v>
      </c>
    </row>
    <row r="64" spans="1:10" s="10" customFormat="1" ht="19.5" customHeight="1" x14ac:dyDescent="0.2">
      <c r="A64" s="49" t="s">
        <v>146</v>
      </c>
      <c r="B64" s="50" t="s">
        <v>145</v>
      </c>
      <c r="C64" s="50" t="s">
        <v>51</v>
      </c>
      <c r="D64" s="50" t="s">
        <v>145</v>
      </c>
      <c r="E64" s="50" t="s">
        <v>53</v>
      </c>
      <c r="F64" s="113">
        <v>7056</v>
      </c>
      <c r="G64" s="80">
        <f t="shared" si="3"/>
        <v>6707</v>
      </c>
      <c r="H64" s="1">
        <v>6707</v>
      </c>
      <c r="I64" s="1">
        <v>0</v>
      </c>
    </row>
    <row r="65" spans="1:10" s="10" customFormat="1" ht="20.25" customHeight="1" x14ac:dyDescent="0.2">
      <c r="A65" s="49" t="s">
        <v>144</v>
      </c>
      <c r="B65" s="50" t="s">
        <v>143</v>
      </c>
      <c r="C65" s="50" t="s">
        <v>51</v>
      </c>
      <c r="D65" s="50" t="s">
        <v>143</v>
      </c>
      <c r="E65" s="50" t="s">
        <v>53</v>
      </c>
      <c r="F65" s="113">
        <v>82</v>
      </c>
      <c r="G65" s="80">
        <f t="shared" si="3"/>
        <v>82</v>
      </c>
      <c r="H65" s="1">
        <v>82</v>
      </c>
      <c r="I65" s="1">
        <v>0</v>
      </c>
    </row>
    <row r="66" spans="1:10" s="10" customFormat="1" ht="20.25" customHeight="1" x14ac:dyDescent="0.2">
      <c r="A66" s="49" t="s">
        <v>142</v>
      </c>
      <c r="B66" s="50" t="s">
        <v>141</v>
      </c>
      <c r="C66" s="50" t="s">
        <v>51</v>
      </c>
      <c r="D66" s="50" t="s">
        <v>141</v>
      </c>
      <c r="E66" s="50" t="s">
        <v>53</v>
      </c>
      <c r="F66" s="113">
        <v>460</v>
      </c>
      <c r="G66" s="80">
        <f t="shared" si="3"/>
        <v>460</v>
      </c>
      <c r="H66" s="1">
        <v>460</v>
      </c>
      <c r="I66" s="1">
        <v>0</v>
      </c>
    </row>
    <row r="67" spans="1:10" s="10" customFormat="1" ht="21" customHeight="1" x14ac:dyDescent="0.2">
      <c r="A67" s="49" t="s">
        <v>140</v>
      </c>
      <c r="B67" s="50" t="s">
        <v>139</v>
      </c>
      <c r="C67" s="50" t="s">
        <v>51</v>
      </c>
      <c r="D67" s="50" t="s">
        <v>139</v>
      </c>
      <c r="E67" s="50" t="s">
        <v>53</v>
      </c>
      <c r="F67" s="113">
        <v>0</v>
      </c>
      <c r="G67" s="80">
        <f t="shared" si="3"/>
        <v>0</v>
      </c>
      <c r="H67" s="1">
        <v>0</v>
      </c>
      <c r="I67" s="1">
        <v>0</v>
      </c>
    </row>
    <row r="68" spans="1:10" s="10" customFormat="1" ht="20.25" customHeight="1" x14ac:dyDescent="0.2">
      <c r="A68" s="49" t="s">
        <v>138</v>
      </c>
      <c r="B68" s="50" t="s">
        <v>137</v>
      </c>
      <c r="C68" s="50" t="s">
        <v>51</v>
      </c>
      <c r="D68" s="50" t="s">
        <v>137</v>
      </c>
      <c r="E68" s="50" t="s">
        <v>53</v>
      </c>
      <c r="F68" s="113">
        <v>0</v>
      </c>
      <c r="G68" s="80">
        <f t="shared" si="3"/>
        <v>0</v>
      </c>
      <c r="H68" s="1">
        <v>0</v>
      </c>
      <c r="I68" s="1">
        <v>0</v>
      </c>
      <c r="J68" s="9"/>
    </row>
    <row r="69" spans="1:10" s="10" customFormat="1" ht="19.5" customHeight="1" x14ac:dyDescent="0.2">
      <c r="A69" s="49" t="s">
        <v>136</v>
      </c>
      <c r="B69" s="50" t="s">
        <v>135</v>
      </c>
      <c r="C69" s="50" t="s">
        <v>51</v>
      </c>
      <c r="D69" s="50" t="s">
        <v>135</v>
      </c>
      <c r="E69" s="50" t="s">
        <v>85</v>
      </c>
      <c r="F69" s="113">
        <v>0</v>
      </c>
      <c r="G69" s="80">
        <f t="shared" si="3"/>
        <v>0</v>
      </c>
      <c r="H69" s="1">
        <v>0</v>
      </c>
      <c r="I69" s="1">
        <v>0</v>
      </c>
      <c r="J69" s="9"/>
    </row>
    <row r="70" spans="1:10" s="10" customFormat="1" ht="18.75" customHeight="1" x14ac:dyDescent="0.2">
      <c r="A70" s="49" t="s">
        <v>134</v>
      </c>
      <c r="B70" s="50" t="s">
        <v>133</v>
      </c>
      <c r="C70" s="50" t="s">
        <v>51</v>
      </c>
      <c r="D70" s="50" t="s">
        <v>133</v>
      </c>
      <c r="E70" s="50" t="s">
        <v>53</v>
      </c>
      <c r="F70" s="113">
        <v>0</v>
      </c>
      <c r="G70" s="80">
        <f t="shared" si="3"/>
        <v>0</v>
      </c>
      <c r="H70" s="1">
        <v>0</v>
      </c>
      <c r="I70" s="1">
        <v>0</v>
      </c>
      <c r="J70" s="9"/>
    </row>
    <row r="71" spans="1:10" s="10" customFormat="1" ht="16.5" customHeight="1" x14ac:dyDescent="0.2">
      <c r="A71" s="49" t="s">
        <v>132</v>
      </c>
      <c r="B71" s="50" t="s">
        <v>131</v>
      </c>
      <c r="C71" s="50" t="s">
        <v>51</v>
      </c>
      <c r="D71" s="50" t="s">
        <v>131</v>
      </c>
      <c r="E71" s="50" t="s">
        <v>53</v>
      </c>
      <c r="F71" s="113">
        <v>65</v>
      </c>
      <c r="G71" s="80">
        <f t="shared" si="3"/>
        <v>65</v>
      </c>
      <c r="H71" s="1">
        <v>65</v>
      </c>
      <c r="I71" s="1">
        <v>0</v>
      </c>
      <c r="J71" s="9"/>
    </row>
    <row r="72" spans="1:10" s="10" customFormat="1" ht="22.5" customHeight="1" x14ac:dyDescent="0.2">
      <c r="A72" s="47" t="s">
        <v>130</v>
      </c>
      <c r="B72" s="48" t="s">
        <v>127</v>
      </c>
      <c r="C72" s="48" t="s">
        <v>51</v>
      </c>
      <c r="D72" s="48" t="s">
        <v>127</v>
      </c>
      <c r="E72" s="48" t="s">
        <v>53</v>
      </c>
      <c r="F72" s="91">
        <f>F73+F74</f>
        <v>1442</v>
      </c>
      <c r="G72" s="80">
        <f t="shared" si="3"/>
        <v>1376</v>
      </c>
      <c r="H72" s="92">
        <f>H73+H74</f>
        <v>1376</v>
      </c>
      <c r="I72" s="92">
        <f>I73+I74</f>
        <v>0</v>
      </c>
      <c r="J72" s="9"/>
    </row>
    <row r="73" spans="1:10" s="10" customFormat="1" ht="22.5" customHeight="1" x14ac:dyDescent="0.2">
      <c r="A73" s="47" t="s">
        <v>129</v>
      </c>
      <c r="B73" s="48" t="s">
        <v>127</v>
      </c>
      <c r="C73" s="48" t="s">
        <v>126</v>
      </c>
      <c r="D73" s="48" t="s">
        <v>127</v>
      </c>
      <c r="E73" s="48" t="s">
        <v>126</v>
      </c>
      <c r="F73" s="111">
        <v>1442</v>
      </c>
      <c r="G73" s="80">
        <f t="shared" si="3"/>
        <v>1376</v>
      </c>
      <c r="H73" s="1">
        <v>1376</v>
      </c>
      <c r="I73" s="1">
        <v>0</v>
      </c>
      <c r="J73" s="9"/>
    </row>
    <row r="74" spans="1:10" s="10" customFormat="1" ht="22.5" customHeight="1" x14ac:dyDescent="0.2">
      <c r="A74" s="47" t="s">
        <v>128</v>
      </c>
      <c r="B74" s="48" t="s">
        <v>127</v>
      </c>
      <c r="C74" s="48" t="s">
        <v>126</v>
      </c>
      <c r="D74" s="48" t="s">
        <v>127</v>
      </c>
      <c r="E74" s="48" t="s">
        <v>126</v>
      </c>
      <c r="F74" s="111">
        <v>0</v>
      </c>
      <c r="G74" s="80">
        <f t="shared" si="3"/>
        <v>0</v>
      </c>
      <c r="H74" s="1">
        <v>0</v>
      </c>
      <c r="I74" s="1">
        <v>0</v>
      </c>
      <c r="J74" s="9"/>
    </row>
    <row r="75" spans="1:10" s="10" customFormat="1" ht="18" customHeight="1" x14ac:dyDescent="0.2">
      <c r="A75" s="49" t="s">
        <v>125</v>
      </c>
      <c r="B75" s="50" t="s">
        <v>124</v>
      </c>
      <c r="C75" s="50" t="s">
        <v>51</v>
      </c>
      <c r="D75" s="50" t="s">
        <v>124</v>
      </c>
      <c r="E75" s="50" t="s">
        <v>53</v>
      </c>
      <c r="F75" s="113">
        <v>0</v>
      </c>
      <c r="G75" s="80">
        <f t="shared" ref="G75:G84" si="4">SUM(H75:I75)</f>
        <v>0</v>
      </c>
      <c r="H75" s="1">
        <v>0</v>
      </c>
      <c r="I75" s="1">
        <v>0</v>
      </c>
      <c r="J75" s="9"/>
    </row>
    <row r="76" spans="1:10" s="10" customFormat="1" ht="18" customHeight="1" x14ac:dyDescent="0.2">
      <c r="A76" s="49" t="s">
        <v>123</v>
      </c>
      <c r="B76" s="50" t="s">
        <v>122</v>
      </c>
      <c r="C76" s="50" t="s">
        <v>51</v>
      </c>
      <c r="D76" s="50" t="s">
        <v>122</v>
      </c>
      <c r="E76" s="50" t="s">
        <v>53</v>
      </c>
      <c r="F76" s="113">
        <v>0</v>
      </c>
      <c r="G76" s="80">
        <f t="shared" si="4"/>
        <v>0</v>
      </c>
      <c r="H76" s="1">
        <v>0</v>
      </c>
      <c r="I76" s="1">
        <v>0</v>
      </c>
      <c r="J76" s="9"/>
    </row>
    <row r="77" spans="1:10" s="10" customFormat="1" ht="18" customHeight="1" x14ac:dyDescent="0.2">
      <c r="A77" s="49" t="s">
        <v>121</v>
      </c>
      <c r="B77" s="50" t="s">
        <v>120</v>
      </c>
      <c r="C77" s="50" t="s">
        <v>51</v>
      </c>
      <c r="D77" s="50" t="s">
        <v>120</v>
      </c>
      <c r="E77" s="50" t="s">
        <v>53</v>
      </c>
      <c r="F77" s="113">
        <v>0</v>
      </c>
      <c r="G77" s="80">
        <f t="shared" si="4"/>
        <v>0</v>
      </c>
      <c r="H77" s="1">
        <v>0</v>
      </c>
      <c r="I77" s="1">
        <v>0</v>
      </c>
      <c r="J77" s="9"/>
    </row>
    <row r="78" spans="1:10" s="10" customFormat="1" ht="18" customHeight="1" x14ac:dyDescent="0.2">
      <c r="A78" s="49" t="s">
        <v>119</v>
      </c>
      <c r="B78" s="50" t="s">
        <v>118</v>
      </c>
      <c r="C78" s="50" t="s">
        <v>51</v>
      </c>
      <c r="D78" s="50" t="s">
        <v>118</v>
      </c>
      <c r="E78" s="50" t="s">
        <v>53</v>
      </c>
      <c r="F78" s="113">
        <v>0</v>
      </c>
      <c r="G78" s="80">
        <f t="shared" si="4"/>
        <v>0</v>
      </c>
      <c r="H78" s="1">
        <v>0</v>
      </c>
      <c r="I78" s="1">
        <v>0</v>
      </c>
      <c r="J78" s="9"/>
    </row>
    <row r="79" spans="1:10" s="10" customFormat="1" ht="17.25" customHeight="1" x14ac:dyDescent="0.2">
      <c r="A79" s="49" t="s">
        <v>117</v>
      </c>
      <c r="B79" s="50" t="s">
        <v>116</v>
      </c>
      <c r="C79" s="50" t="s">
        <v>51</v>
      </c>
      <c r="D79" s="50" t="s">
        <v>116</v>
      </c>
      <c r="E79" s="50" t="s">
        <v>53</v>
      </c>
      <c r="F79" s="113">
        <v>0</v>
      </c>
      <c r="G79" s="80">
        <f t="shared" si="4"/>
        <v>0</v>
      </c>
      <c r="H79" s="1">
        <v>0</v>
      </c>
      <c r="I79" s="1">
        <v>0</v>
      </c>
      <c r="J79" s="9"/>
    </row>
    <row r="80" spans="1:10" s="10" customFormat="1" ht="16.5" customHeight="1" x14ac:dyDescent="0.2">
      <c r="A80" s="49" t="s">
        <v>115</v>
      </c>
      <c r="B80" s="50" t="s">
        <v>114</v>
      </c>
      <c r="C80" s="50" t="s">
        <v>51</v>
      </c>
      <c r="D80" s="50" t="s">
        <v>114</v>
      </c>
      <c r="E80" s="50" t="s">
        <v>53</v>
      </c>
      <c r="F80" s="113">
        <v>1005</v>
      </c>
      <c r="G80" s="80">
        <f t="shared" si="4"/>
        <v>403</v>
      </c>
      <c r="H80" s="1">
        <v>403</v>
      </c>
      <c r="I80" s="1">
        <v>0</v>
      </c>
    </row>
    <row r="81" spans="1:10" s="9" customFormat="1" ht="16.5" customHeight="1" x14ac:dyDescent="0.2">
      <c r="A81" s="47" t="s">
        <v>113</v>
      </c>
      <c r="B81" s="48" t="s">
        <v>112</v>
      </c>
      <c r="C81" s="48" t="s">
        <v>51</v>
      </c>
      <c r="D81" s="48" t="s">
        <v>112</v>
      </c>
      <c r="E81" s="48" t="s">
        <v>53</v>
      </c>
      <c r="F81" s="111">
        <v>0</v>
      </c>
      <c r="G81" s="80">
        <f t="shared" si="4"/>
        <v>0</v>
      </c>
      <c r="H81" s="1">
        <v>0</v>
      </c>
      <c r="I81" s="1">
        <v>0</v>
      </c>
    </row>
    <row r="82" spans="1:10" s="6" customFormat="1" ht="15.75" x14ac:dyDescent="0.2">
      <c r="A82" s="47" t="s">
        <v>111</v>
      </c>
      <c r="B82" s="48" t="s">
        <v>110</v>
      </c>
      <c r="C82" s="48" t="s">
        <v>51</v>
      </c>
      <c r="D82" s="48" t="s">
        <v>110</v>
      </c>
      <c r="E82" s="48" t="s">
        <v>53</v>
      </c>
      <c r="F82" s="111">
        <v>0</v>
      </c>
      <c r="G82" s="80">
        <f t="shared" si="4"/>
        <v>0</v>
      </c>
      <c r="H82" s="1">
        <v>0</v>
      </c>
      <c r="I82" s="1">
        <v>0</v>
      </c>
    </row>
    <row r="83" spans="1:10" s="6" customFormat="1" ht="15.75" x14ac:dyDescent="0.2">
      <c r="A83" s="47" t="s">
        <v>109</v>
      </c>
      <c r="B83" s="48" t="s">
        <v>108</v>
      </c>
      <c r="C83" s="48" t="s">
        <v>51</v>
      </c>
      <c r="D83" s="48" t="s">
        <v>108</v>
      </c>
      <c r="E83" s="48" t="s">
        <v>53</v>
      </c>
      <c r="F83" s="111">
        <v>0</v>
      </c>
      <c r="G83" s="80">
        <f t="shared" si="4"/>
        <v>0</v>
      </c>
      <c r="H83" s="1">
        <v>0</v>
      </c>
      <c r="I83" s="1">
        <v>0</v>
      </c>
    </row>
    <row r="84" spans="1:10" s="6" customFormat="1" ht="16.5" thickBot="1" x14ac:dyDescent="0.25">
      <c r="A84" s="51" t="s">
        <v>107</v>
      </c>
      <c r="B84" s="52"/>
      <c r="C84" s="52"/>
      <c r="D84" s="52"/>
      <c r="E84" s="52"/>
      <c r="F84" s="129">
        <f>SUM(F11+F30+F42+F43+F45+F46+F51+F52+F53+F54+F57+F64+F68+F71+F72+F75+F77+F80+F81+F82+F39+F44+F65+F66+F67+F69+F70+F76+F78+F79+F83)</f>
        <v>39617</v>
      </c>
      <c r="G84" s="80">
        <f t="shared" si="4"/>
        <v>37100</v>
      </c>
      <c r="H84" s="129">
        <f>SUM(H11+H30+H42+H43+H45+H46+H51+H52+H53+H54+H57+H64+H68+H71+H72+H75+H77+H80+H81+H82+H39+H44+H65+H66+H67+H69+H70+H76+H78+H79+H83)</f>
        <v>37100</v>
      </c>
      <c r="I84" s="129">
        <f>SUM(I11+I30+I42+I43+I45+I46+I51+I52+I53+I54+I57+I64+I68+I71+I72+I75+I77+I80+I81+I82+I39+I44+I65+I66+I67+I69+I70+I76+I78+I79+I83)</f>
        <v>0</v>
      </c>
    </row>
    <row r="85" spans="1:10" s="6" customFormat="1" ht="12.75" customHeight="1" thickBot="1" x14ac:dyDescent="0.3">
      <c r="A85" s="36"/>
      <c r="B85" s="36"/>
      <c r="C85" s="36"/>
      <c r="D85" s="36"/>
      <c r="E85" s="36"/>
      <c r="F85" s="114"/>
      <c r="G85" s="35"/>
      <c r="H85" s="35"/>
      <c r="I85" s="73"/>
      <c r="J85" s="7"/>
    </row>
    <row r="86" spans="1:10" s="6" customFormat="1" ht="19.5" customHeight="1" thickBot="1" x14ac:dyDescent="0.3">
      <c r="A86" s="147" t="s">
        <v>106</v>
      </c>
      <c r="B86" s="155" t="s">
        <v>105</v>
      </c>
      <c r="C86" s="156"/>
      <c r="D86" s="156"/>
      <c r="E86" s="157"/>
      <c r="F86" s="147" t="s">
        <v>104</v>
      </c>
      <c r="G86" s="150" t="s">
        <v>292</v>
      </c>
      <c r="H86" s="151"/>
      <c r="I86" s="152"/>
      <c r="J86" s="7"/>
    </row>
    <row r="87" spans="1:10" s="6" customFormat="1" ht="15" x14ac:dyDescent="0.2">
      <c r="A87" s="149"/>
      <c r="B87" s="158" t="s">
        <v>103</v>
      </c>
      <c r="C87" s="162" t="s">
        <v>102</v>
      </c>
      <c r="D87" s="162" t="s">
        <v>101</v>
      </c>
      <c r="E87" s="164" t="s">
        <v>100</v>
      </c>
      <c r="F87" s="160"/>
      <c r="G87" s="153" t="s">
        <v>99</v>
      </c>
      <c r="H87" s="147" t="s">
        <v>98</v>
      </c>
      <c r="I87" s="147" t="s">
        <v>97</v>
      </c>
    </row>
    <row r="88" spans="1:10" s="6" customFormat="1" ht="15.75" thickBot="1" x14ac:dyDescent="0.25">
      <c r="A88" s="148"/>
      <c r="B88" s="159"/>
      <c r="C88" s="163"/>
      <c r="D88" s="163"/>
      <c r="E88" s="165"/>
      <c r="F88" s="161"/>
      <c r="G88" s="154"/>
      <c r="H88" s="148"/>
      <c r="I88" s="148"/>
    </row>
    <row r="89" spans="1:10" s="6" customFormat="1" ht="15.75" x14ac:dyDescent="0.25">
      <c r="A89" s="53" t="s">
        <v>96</v>
      </c>
      <c r="B89" s="39" t="s">
        <v>95</v>
      </c>
      <c r="C89" s="39" t="s">
        <v>51</v>
      </c>
      <c r="D89" s="39" t="s">
        <v>95</v>
      </c>
      <c r="E89" s="39" t="s">
        <v>53</v>
      </c>
      <c r="F89" s="115">
        <v>0</v>
      </c>
      <c r="G89" s="81">
        <f>SUM(H89:I89)</f>
        <v>0</v>
      </c>
      <c r="H89" s="13">
        <v>0</v>
      </c>
      <c r="I89" s="14">
        <v>0</v>
      </c>
    </row>
    <row r="90" spans="1:10" s="6" customFormat="1" ht="15.75" x14ac:dyDescent="0.25">
      <c r="A90" s="54" t="s">
        <v>94</v>
      </c>
      <c r="B90" s="48" t="s">
        <v>78</v>
      </c>
      <c r="C90" s="48" t="s">
        <v>51</v>
      </c>
      <c r="D90" s="48" t="s">
        <v>78</v>
      </c>
      <c r="E90" s="48" t="s">
        <v>53</v>
      </c>
      <c r="F90" s="116">
        <v>13005</v>
      </c>
      <c r="G90" s="82">
        <f t="shared" ref="G90" si="5">H90+I90</f>
        <v>12105</v>
      </c>
      <c r="H90" s="103">
        <v>12105</v>
      </c>
      <c r="I90" s="104">
        <v>0</v>
      </c>
    </row>
    <row r="91" spans="1:10" s="6" customFormat="1" ht="15" x14ac:dyDescent="0.2">
      <c r="A91" s="131" t="s">
        <v>274</v>
      </c>
      <c r="B91" s="48" t="s">
        <v>78</v>
      </c>
      <c r="C91" s="48" t="s">
        <v>174</v>
      </c>
      <c r="D91" s="48" t="s">
        <v>78</v>
      </c>
      <c r="E91" s="48" t="s">
        <v>275</v>
      </c>
      <c r="F91" s="132">
        <v>4137</v>
      </c>
      <c r="G91" s="83">
        <f>H91</f>
        <v>4137</v>
      </c>
      <c r="H91" s="15">
        <v>4137</v>
      </c>
      <c r="I91" s="96">
        <v>0</v>
      </c>
    </row>
    <row r="92" spans="1:10" s="6" customFormat="1" ht="15" x14ac:dyDescent="0.2">
      <c r="A92" s="131" t="s">
        <v>276</v>
      </c>
      <c r="B92" s="48" t="s">
        <v>78</v>
      </c>
      <c r="C92" s="48" t="s">
        <v>277</v>
      </c>
      <c r="D92" s="48" t="s">
        <v>78</v>
      </c>
      <c r="E92" s="48" t="s">
        <v>278</v>
      </c>
      <c r="F92" s="132">
        <v>3247</v>
      </c>
      <c r="G92" s="83">
        <f>H92</f>
        <v>3247</v>
      </c>
      <c r="H92" s="15">
        <v>3247</v>
      </c>
      <c r="I92" s="96">
        <v>0</v>
      </c>
    </row>
    <row r="93" spans="1:10" s="6" customFormat="1" ht="15" x14ac:dyDescent="0.2">
      <c r="A93" s="131" t="s">
        <v>279</v>
      </c>
      <c r="B93" s="48" t="s">
        <v>78</v>
      </c>
      <c r="C93" s="48" t="s">
        <v>36</v>
      </c>
      <c r="D93" s="48" t="s">
        <v>78</v>
      </c>
      <c r="E93" s="48" t="s">
        <v>280</v>
      </c>
      <c r="F93" s="132">
        <v>2623</v>
      </c>
      <c r="G93" s="83">
        <f>H93</f>
        <v>2623</v>
      </c>
      <c r="H93" s="15">
        <v>2623</v>
      </c>
      <c r="I93" s="96">
        <v>0</v>
      </c>
    </row>
    <row r="94" spans="1:10" s="6" customFormat="1" ht="15" x14ac:dyDescent="0.2">
      <c r="A94" s="131" t="s">
        <v>281</v>
      </c>
      <c r="B94" s="48" t="s">
        <v>78</v>
      </c>
      <c r="C94" s="48" t="s">
        <v>282</v>
      </c>
      <c r="D94" s="48" t="s">
        <v>78</v>
      </c>
      <c r="E94" s="48" t="s">
        <v>283</v>
      </c>
      <c r="F94" s="132">
        <v>0</v>
      </c>
      <c r="G94" s="83">
        <f>H94</f>
        <v>0</v>
      </c>
      <c r="H94" s="15">
        <v>0</v>
      </c>
      <c r="I94" s="96">
        <v>0</v>
      </c>
    </row>
    <row r="95" spans="1:10" s="6" customFormat="1" ht="15" x14ac:dyDescent="0.2">
      <c r="A95" s="55" t="s">
        <v>92</v>
      </c>
      <c r="B95" s="41" t="s">
        <v>78</v>
      </c>
      <c r="C95" s="41" t="s">
        <v>91</v>
      </c>
      <c r="D95" s="41" t="s">
        <v>78</v>
      </c>
      <c r="E95" s="41" t="s">
        <v>90</v>
      </c>
      <c r="F95" s="111">
        <v>0</v>
      </c>
      <c r="G95" s="83">
        <f>I95</f>
        <v>0</v>
      </c>
      <c r="H95" s="34">
        <v>0</v>
      </c>
      <c r="I95" s="16">
        <v>0</v>
      </c>
    </row>
    <row r="96" spans="1:10" s="6" customFormat="1" ht="15" x14ac:dyDescent="0.2">
      <c r="A96" s="55" t="s">
        <v>93</v>
      </c>
      <c r="B96" s="41" t="s">
        <v>78</v>
      </c>
      <c r="C96" s="41" t="s">
        <v>12</v>
      </c>
      <c r="D96" s="41" t="s">
        <v>78</v>
      </c>
      <c r="E96" s="41" t="s">
        <v>11</v>
      </c>
      <c r="F96" s="111">
        <v>0</v>
      </c>
      <c r="G96" s="83">
        <f>H96</f>
        <v>0</v>
      </c>
      <c r="H96" s="15">
        <v>0</v>
      </c>
      <c r="I96" s="96">
        <v>0</v>
      </c>
    </row>
    <row r="97" spans="1:9" s="6" customFormat="1" ht="15" x14ac:dyDescent="0.2">
      <c r="A97" s="55" t="s">
        <v>89</v>
      </c>
      <c r="B97" s="41" t="s">
        <v>78</v>
      </c>
      <c r="C97" s="41" t="s">
        <v>25</v>
      </c>
      <c r="D97" s="41" t="s">
        <v>78</v>
      </c>
      <c r="E97" s="41" t="s">
        <v>88</v>
      </c>
      <c r="F97" s="111">
        <v>0</v>
      </c>
      <c r="G97" s="83">
        <f>H97</f>
        <v>0</v>
      </c>
      <c r="H97" s="15">
        <v>0</v>
      </c>
      <c r="I97" s="96">
        <v>0</v>
      </c>
    </row>
    <row r="98" spans="1:9" s="6" customFormat="1" ht="15" x14ac:dyDescent="0.2">
      <c r="A98" s="55" t="s">
        <v>87</v>
      </c>
      <c r="B98" s="41" t="s">
        <v>78</v>
      </c>
      <c r="C98" s="41" t="s">
        <v>86</v>
      </c>
      <c r="D98" s="41" t="s">
        <v>78</v>
      </c>
      <c r="E98" s="41" t="s">
        <v>85</v>
      </c>
      <c r="F98" s="111">
        <v>2795</v>
      </c>
      <c r="G98" s="83">
        <f>H98</f>
        <v>1860</v>
      </c>
      <c r="H98" s="15">
        <v>1860</v>
      </c>
      <c r="I98" s="96">
        <v>0</v>
      </c>
    </row>
    <row r="99" spans="1:9" s="6" customFormat="1" ht="15" x14ac:dyDescent="0.2">
      <c r="A99" s="55" t="s">
        <v>84</v>
      </c>
      <c r="B99" s="41" t="s">
        <v>78</v>
      </c>
      <c r="C99" s="41" t="s">
        <v>46</v>
      </c>
      <c r="D99" s="41" t="s">
        <v>78</v>
      </c>
      <c r="E99" s="41" t="s">
        <v>83</v>
      </c>
      <c r="F99" s="111">
        <v>188</v>
      </c>
      <c r="G99" s="83">
        <f>H99</f>
        <v>188</v>
      </c>
      <c r="H99" s="15">
        <v>188</v>
      </c>
      <c r="I99" s="96">
        <v>0</v>
      </c>
    </row>
    <row r="100" spans="1:9" s="6" customFormat="1" ht="15" x14ac:dyDescent="0.2">
      <c r="A100" s="55" t="s">
        <v>79</v>
      </c>
      <c r="B100" s="41" t="s">
        <v>78</v>
      </c>
      <c r="C100" s="41" t="s">
        <v>51</v>
      </c>
      <c r="D100" s="41" t="s">
        <v>78</v>
      </c>
      <c r="E100" s="41" t="s">
        <v>77</v>
      </c>
      <c r="F100" s="111">
        <v>0</v>
      </c>
      <c r="G100" s="83">
        <f>I100</f>
        <v>0</v>
      </c>
      <c r="H100" s="34">
        <v>0</v>
      </c>
      <c r="I100" s="16"/>
    </row>
    <row r="101" spans="1:9" s="6" customFormat="1" ht="15" x14ac:dyDescent="0.2">
      <c r="A101" s="55" t="s">
        <v>82</v>
      </c>
      <c r="B101" s="41" t="s">
        <v>78</v>
      </c>
      <c r="C101" s="41" t="s">
        <v>81</v>
      </c>
      <c r="D101" s="41" t="s">
        <v>78</v>
      </c>
      <c r="E101" s="41" t="s">
        <v>80</v>
      </c>
      <c r="F101" s="111">
        <v>0</v>
      </c>
      <c r="G101" s="83">
        <f>H101</f>
        <v>0</v>
      </c>
      <c r="H101" s="15">
        <v>0</v>
      </c>
      <c r="I101" s="96">
        <v>0</v>
      </c>
    </row>
    <row r="102" spans="1:9" s="6" customFormat="1" ht="15" x14ac:dyDescent="0.2">
      <c r="A102" s="55" t="s">
        <v>284</v>
      </c>
      <c r="B102" s="41" t="s">
        <v>78</v>
      </c>
      <c r="C102" s="41" t="s">
        <v>195</v>
      </c>
      <c r="D102" s="41" t="s">
        <v>78</v>
      </c>
      <c r="E102" s="41" t="s">
        <v>150</v>
      </c>
      <c r="F102" s="111">
        <v>0</v>
      </c>
      <c r="G102" s="83">
        <f>I102</f>
        <v>0</v>
      </c>
      <c r="H102" s="34">
        <v>0</v>
      </c>
      <c r="I102" s="16"/>
    </row>
    <row r="103" spans="1:9" s="6" customFormat="1" ht="15" x14ac:dyDescent="0.2">
      <c r="A103" s="55" t="s">
        <v>285</v>
      </c>
      <c r="B103" s="41" t="s">
        <v>78</v>
      </c>
      <c r="C103" s="41" t="s">
        <v>148</v>
      </c>
      <c r="D103" s="41" t="s">
        <v>78</v>
      </c>
      <c r="E103" s="41" t="s">
        <v>53</v>
      </c>
      <c r="F103" s="111">
        <v>15</v>
      </c>
      <c r="G103" s="83">
        <f>H103</f>
        <v>50</v>
      </c>
      <c r="H103" s="15">
        <v>50</v>
      </c>
      <c r="I103" s="96">
        <v>0</v>
      </c>
    </row>
    <row r="104" spans="1:9" s="6" customFormat="1" ht="17.25" customHeight="1" x14ac:dyDescent="0.25">
      <c r="A104" s="54" t="s">
        <v>76</v>
      </c>
      <c r="B104" s="48" t="s">
        <v>75</v>
      </c>
      <c r="C104" s="48" t="s">
        <v>51</v>
      </c>
      <c r="D104" s="48" t="s">
        <v>75</v>
      </c>
      <c r="E104" s="48" t="s">
        <v>53</v>
      </c>
      <c r="F104" s="111">
        <v>7</v>
      </c>
      <c r="G104" s="82">
        <f>SUM(H104:I104)</f>
        <v>7</v>
      </c>
      <c r="H104" s="15">
        <v>7</v>
      </c>
      <c r="I104" s="16">
        <v>0</v>
      </c>
    </row>
    <row r="105" spans="1:9" s="6" customFormat="1" ht="15.75" x14ac:dyDescent="0.25">
      <c r="A105" s="54" t="s">
        <v>74</v>
      </c>
      <c r="B105" s="48" t="s">
        <v>72</v>
      </c>
      <c r="C105" s="48" t="s">
        <v>51</v>
      </c>
      <c r="D105" s="48" t="s">
        <v>72</v>
      </c>
      <c r="E105" s="48" t="s">
        <v>53</v>
      </c>
      <c r="F105" s="111">
        <v>0</v>
      </c>
      <c r="G105" s="82">
        <f>SUM(H105:I105)</f>
        <v>0</v>
      </c>
      <c r="H105" s="15">
        <v>0</v>
      </c>
      <c r="I105" s="16">
        <v>0</v>
      </c>
    </row>
    <row r="106" spans="1:9" s="6" customFormat="1" ht="15.75" x14ac:dyDescent="0.25">
      <c r="A106" s="56" t="s">
        <v>273</v>
      </c>
      <c r="B106" s="50" t="s">
        <v>73</v>
      </c>
      <c r="C106" s="50" t="s">
        <v>51</v>
      </c>
      <c r="D106" s="50" t="s">
        <v>73</v>
      </c>
      <c r="E106" s="50" t="s">
        <v>53</v>
      </c>
      <c r="F106" s="113">
        <v>0</v>
      </c>
      <c r="G106" s="80">
        <f>SUM(H106:I106)</f>
        <v>0</v>
      </c>
      <c r="H106" s="15">
        <v>0</v>
      </c>
      <c r="I106" s="16">
        <v>0</v>
      </c>
    </row>
    <row r="107" spans="1:9" s="6" customFormat="1" ht="33" customHeight="1" x14ac:dyDescent="0.25">
      <c r="A107" s="56" t="s">
        <v>71</v>
      </c>
      <c r="B107" s="50" t="s">
        <v>70</v>
      </c>
      <c r="C107" s="50" t="s">
        <v>51</v>
      </c>
      <c r="D107" s="50" t="s">
        <v>70</v>
      </c>
      <c r="E107" s="50" t="s">
        <v>53</v>
      </c>
      <c r="F107" s="113">
        <v>0</v>
      </c>
      <c r="G107" s="80">
        <f>SUM(H107:I107)</f>
        <v>0</v>
      </c>
      <c r="H107" s="15">
        <v>0</v>
      </c>
      <c r="I107" s="16">
        <v>0</v>
      </c>
    </row>
    <row r="108" spans="1:9" s="6" customFormat="1" ht="31.5" x14ac:dyDescent="0.25">
      <c r="A108" s="56" t="s">
        <v>251</v>
      </c>
      <c r="B108" s="50" t="s">
        <v>69</v>
      </c>
      <c r="C108" s="50" t="s">
        <v>51</v>
      </c>
      <c r="D108" s="50" t="s">
        <v>69</v>
      </c>
      <c r="E108" s="50" t="s">
        <v>53</v>
      </c>
      <c r="F108" s="113">
        <v>0</v>
      </c>
      <c r="G108" s="80">
        <f>SUM(H108:I108)</f>
        <v>0</v>
      </c>
      <c r="H108" s="15">
        <v>0</v>
      </c>
      <c r="I108" s="16">
        <v>0</v>
      </c>
    </row>
    <row r="109" spans="1:9" s="6" customFormat="1" ht="15.75" x14ac:dyDescent="0.25">
      <c r="A109" s="54" t="s">
        <v>68</v>
      </c>
      <c r="B109" s="48" t="s">
        <v>62</v>
      </c>
      <c r="C109" s="48" t="s">
        <v>51</v>
      </c>
      <c r="D109" s="48" t="s">
        <v>62</v>
      </c>
      <c r="E109" s="48" t="s">
        <v>53</v>
      </c>
      <c r="F109" s="117">
        <f>F110+F111+F112+F113</f>
        <v>84</v>
      </c>
      <c r="G109" s="82">
        <f>SUM(G110:G113)</f>
        <v>20</v>
      </c>
      <c r="H109" s="102">
        <f>H110+H111+H112+H113</f>
        <v>20</v>
      </c>
      <c r="I109" s="101">
        <v>0</v>
      </c>
    </row>
    <row r="110" spans="1:9" s="6" customFormat="1" ht="15" x14ac:dyDescent="0.2">
      <c r="A110" s="57" t="s">
        <v>67</v>
      </c>
      <c r="B110" s="44" t="s">
        <v>62</v>
      </c>
      <c r="C110" s="44" t="s">
        <v>36</v>
      </c>
      <c r="D110" s="44" t="s">
        <v>62</v>
      </c>
      <c r="E110" s="44" t="s">
        <v>41</v>
      </c>
      <c r="F110" s="111">
        <v>84</v>
      </c>
      <c r="G110" s="83">
        <f>H110</f>
        <v>20</v>
      </c>
      <c r="H110" s="15">
        <v>20</v>
      </c>
      <c r="I110" s="96">
        <v>0</v>
      </c>
    </row>
    <row r="111" spans="1:9" s="6" customFormat="1" ht="30" x14ac:dyDescent="0.2">
      <c r="A111" s="58" t="s">
        <v>227</v>
      </c>
      <c r="B111" s="44" t="s">
        <v>62</v>
      </c>
      <c r="C111" s="44" t="s">
        <v>66</v>
      </c>
      <c r="D111" s="44" t="s">
        <v>62</v>
      </c>
      <c r="E111" s="44" t="s">
        <v>65</v>
      </c>
      <c r="F111" s="111">
        <v>0</v>
      </c>
      <c r="G111" s="79">
        <f>H111</f>
        <v>0</v>
      </c>
      <c r="H111" s="15">
        <v>0</v>
      </c>
      <c r="I111" s="97">
        <v>0</v>
      </c>
    </row>
    <row r="112" spans="1:9" s="6" customFormat="1" ht="15" x14ac:dyDescent="0.2">
      <c r="A112" s="57" t="s">
        <v>252</v>
      </c>
      <c r="B112" s="44" t="s">
        <v>62</v>
      </c>
      <c r="C112" s="44" t="s">
        <v>64</v>
      </c>
      <c r="D112" s="44" t="s">
        <v>62</v>
      </c>
      <c r="E112" s="44" t="s">
        <v>11</v>
      </c>
      <c r="F112" s="111">
        <v>0</v>
      </c>
      <c r="G112" s="83">
        <f>H112</f>
        <v>0</v>
      </c>
      <c r="H112" s="15">
        <v>0</v>
      </c>
      <c r="I112" s="96">
        <v>0</v>
      </c>
    </row>
    <row r="113" spans="1:10" s="6" customFormat="1" ht="15.75" customHeight="1" x14ac:dyDescent="0.2">
      <c r="A113" s="57" t="s">
        <v>63</v>
      </c>
      <c r="B113" s="44" t="s">
        <v>62</v>
      </c>
      <c r="C113" s="44" t="s">
        <v>25</v>
      </c>
      <c r="D113" s="44" t="s">
        <v>62</v>
      </c>
      <c r="E113" s="44" t="s">
        <v>24</v>
      </c>
      <c r="F113" s="111">
        <v>0</v>
      </c>
      <c r="G113" s="83">
        <f>H113</f>
        <v>0</v>
      </c>
      <c r="H113" s="15">
        <v>0</v>
      </c>
      <c r="I113" s="96">
        <v>0</v>
      </c>
    </row>
    <row r="114" spans="1:10" s="18" customFormat="1" ht="17.25" customHeight="1" x14ac:dyDescent="0.25">
      <c r="A114" s="54" t="s">
        <v>61</v>
      </c>
      <c r="B114" s="48" t="s">
        <v>60</v>
      </c>
      <c r="C114" s="48" t="s">
        <v>51</v>
      </c>
      <c r="D114" s="48" t="s">
        <v>60</v>
      </c>
      <c r="E114" s="48" t="s">
        <v>53</v>
      </c>
      <c r="F114" s="111">
        <v>0</v>
      </c>
      <c r="G114" s="82">
        <f t="shared" ref="G114:G118" si="6">SUM(H114:I114)</f>
        <v>0</v>
      </c>
      <c r="H114" s="15">
        <v>0</v>
      </c>
      <c r="I114" s="16">
        <v>0</v>
      </c>
      <c r="J114" s="17"/>
    </row>
    <row r="115" spans="1:10" s="6" customFormat="1" ht="19.5" customHeight="1" x14ac:dyDescent="0.25">
      <c r="A115" s="56" t="s">
        <v>59</v>
      </c>
      <c r="B115" s="50" t="s">
        <v>58</v>
      </c>
      <c r="C115" s="50" t="s">
        <v>51</v>
      </c>
      <c r="D115" s="50" t="s">
        <v>58</v>
      </c>
      <c r="E115" s="50" t="s">
        <v>49</v>
      </c>
      <c r="F115" s="113">
        <v>0</v>
      </c>
      <c r="G115" s="82">
        <f t="shared" si="6"/>
        <v>0</v>
      </c>
      <c r="H115" s="15">
        <v>0</v>
      </c>
      <c r="I115" s="16">
        <v>0</v>
      </c>
      <c r="J115" s="19"/>
    </row>
    <row r="116" spans="1:10" s="6" customFormat="1" ht="18.75" customHeight="1" x14ac:dyDescent="0.25">
      <c r="A116" s="56" t="s">
        <v>57</v>
      </c>
      <c r="B116" s="50" t="s">
        <v>56</v>
      </c>
      <c r="C116" s="50" t="s">
        <v>51</v>
      </c>
      <c r="D116" s="50" t="s">
        <v>56</v>
      </c>
      <c r="E116" s="50" t="s">
        <v>49</v>
      </c>
      <c r="F116" s="113">
        <v>0</v>
      </c>
      <c r="G116" s="82">
        <f t="shared" si="6"/>
        <v>0</v>
      </c>
      <c r="H116" s="15">
        <v>0</v>
      </c>
      <c r="I116" s="16">
        <v>0</v>
      </c>
      <c r="J116" s="19"/>
    </row>
    <row r="117" spans="1:10" s="6" customFormat="1" ht="18.75" customHeight="1" x14ac:dyDescent="0.25">
      <c r="A117" s="56" t="s">
        <v>55</v>
      </c>
      <c r="B117" s="50" t="s">
        <v>54</v>
      </c>
      <c r="C117" s="50" t="s">
        <v>51</v>
      </c>
      <c r="D117" s="50" t="s">
        <v>54</v>
      </c>
      <c r="E117" s="50" t="s">
        <v>53</v>
      </c>
      <c r="F117" s="113">
        <v>0</v>
      </c>
      <c r="G117" s="82">
        <f t="shared" si="6"/>
        <v>0</v>
      </c>
      <c r="H117" s="15">
        <v>0</v>
      </c>
      <c r="I117" s="16">
        <v>0</v>
      </c>
      <c r="J117" s="19"/>
    </row>
    <row r="118" spans="1:10" s="6" customFormat="1" ht="21" customHeight="1" x14ac:dyDescent="0.25">
      <c r="A118" s="56" t="s">
        <v>52</v>
      </c>
      <c r="B118" s="50" t="s">
        <v>50</v>
      </c>
      <c r="C118" s="50" t="s">
        <v>51</v>
      </c>
      <c r="D118" s="50" t="s">
        <v>50</v>
      </c>
      <c r="E118" s="50" t="s">
        <v>49</v>
      </c>
      <c r="F118" s="113">
        <v>0</v>
      </c>
      <c r="G118" s="82">
        <f t="shared" si="6"/>
        <v>0</v>
      </c>
      <c r="H118" s="15">
        <v>0</v>
      </c>
      <c r="I118" s="16">
        <v>0</v>
      </c>
      <c r="J118" s="19"/>
    </row>
    <row r="119" spans="1:10" s="6" customFormat="1" ht="31.5" customHeight="1" x14ac:dyDescent="0.2">
      <c r="A119" s="59" t="s">
        <v>234</v>
      </c>
      <c r="B119" s="50" t="s">
        <v>6</v>
      </c>
      <c r="C119" s="50" t="s">
        <v>9</v>
      </c>
      <c r="D119" s="50" t="s">
        <v>6</v>
      </c>
      <c r="E119" s="50" t="s">
        <v>16</v>
      </c>
      <c r="F119" s="91">
        <f>F120+F126+F135+F144+F147</f>
        <v>26521</v>
      </c>
      <c r="G119" s="80">
        <f>SUM(H119:I119)</f>
        <v>24968</v>
      </c>
      <c r="H119" s="105">
        <f>H120+H126+H135+H144+H147</f>
        <v>24968</v>
      </c>
      <c r="I119" s="105">
        <f>I120+I126+I135+I144+I147</f>
        <v>0</v>
      </c>
      <c r="J119" s="19"/>
    </row>
    <row r="120" spans="1:10" s="6" customFormat="1" ht="27.75" customHeight="1" x14ac:dyDescent="0.2">
      <c r="A120" s="60" t="s">
        <v>48</v>
      </c>
      <c r="B120" s="63">
        <v>0</v>
      </c>
      <c r="C120" s="63">
        <v>0</v>
      </c>
      <c r="D120" s="63">
        <v>0</v>
      </c>
      <c r="E120" s="63">
        <v>0</v>
      </c>
      <c r="F120" s="108">
        <f>F121+F122+F124+F125+F123</f>
        <v>11586</v>
      </c>
      <c r="G120" s="80">
        <f>SUM(H120:I120)</f>
        <v>11495</v>
      </c>
      <c r="H120" s="92">
        <f>H121+H122+H124+H125+H123</f>
        <v>11495</v>
      </c>
      <c r="I120" s="92">
        <f>I121+I122+I124+I125+I123</f>
        <v>0</v>
      </c>
      <c r="J120" s="19"/>
    </row>
    <row r="121" spans="1:10" s="6" customFormat="1" ht="16.5" customHeight="1" x14ac:dyDescent="0.25">
      <c r="A121" s="61" t="s">
        <v>47</v>
      </c>
      <c r="B121" s="62" t="s">
        <v>6</v>
      </c>
      <c r="C121" s="62" t="s">
        <v>46</v>
      </c>
      <c r="D121" s="62" t="s">
        <v>6</v>
      </c>
      <c r="E121" s="62" t="s">
        <v>45</v>
      </c>
      <c r="F121" s="113">
        <v>11586</v>
      </c>
      <c r="G121" s="82">
        <f>H121</f>
        <v>11495</v>
      </c>
      <c r="H121" s="3">
        <v>11495</v>
      </c>
      <c r="I121" s="96">
        <v>0</v>
      </c>
      <c r="J121" s="19"/>
    </row>
    <row r="122" spans="1:10" s="6" customFormat="1" ht="16.5" customHeight="1" x14ac:dyDescent="0.25">
      <c r="A122" s="61" t="s">
        <v>255</v>
      </c>
      <c r="B122" s="62" t="s">
        <v>6</v>
      </c>
      <c r="C122" s="62" t="s">
        <v>44</v>
      </c>
      <c r="D122" s="62" t="s">
        <v>6</v>
      </c>
      <c r="E122" s="62" t="s">
        <v>43</v>
      </c>
      <c r="F122" s="113">
        <v>0</v>
      </c>
      <c r="G122" s="82">
        <f>H122</f>
        <v>0</v>
      </c>
      <c r="H122" s="3">
        <v>0</v>
      </c>
      <c r="I122" s="96">
        <v>0</v>
      </c>
      <c r="J122" s="19"/>
    </row>
    <row r="123" spans="1:10" s="6" customFormat="1" ht="16.5" customHeight="1" x14ac:dyDescent="0.25">
      <c r="A123" s="61" t="s">
        <v>299</v>
      </c>
      <c r="B123" s="62" t="s">
        <v>6</v>
      </c>
      <c r="C123" s="62" t="s">
        <v>42</v>
      </c>
      <c r="D123" s="62" t="s">
        <v>6</v>
      </c>
      <c r="E123" s="62" t="s">
        <v>300</v>
      </c>
      <c r="F123" s="113">
        <v>0</v>
      </c>
      <c r="G123" s="82">
        <f>H123+I123</f>
        <v>0</v>
      </c>
      <c r="H123" s="3">
        <v>0</v>
      </c>
      <c r="I123" s="96">
        <v>0</v>
      </c>
      <c r="J123" s="19"/>
    </row>
    <row r="124" spans="1:10" s="6" customFormat="1" ht="18" customHeight="1" x14ac:dyDescent="0.25">
      <c r="A124" s="61" t="s">
        <v>296</v>
      </c>
      <c r="B124" s="62" t="s">
        <v>6</v>
      </c>
      <c r="C124" s="62" t="s">
        <v>298</v>
      </c>
      <c r="D124" s="62" t="s">
        <v>6</v>
      </c>
      <c r="E124" s="62" t="s">
        <v>41</v>
      </c>
      <c r="F124" s="113">
        <v>0</v>
      </c>
      <c r="G124" s="82">
        <f>H124</f>
        <v>0</v>
      </c>
      <c r="H124" s="3">
        <v>0</v>
      </c>
      <c r="I124" s="96">
        <v>0</v>
      </c>
      <c r="J124" s="19"/>
    </row>
    <row r="125" spans="1:10" s="6" customFormat="1" ht="31.5" customHeight="1" x14ac:dyDescent="0.25">
      <c r="A125" s="61" t="s">
        <v>241</v>
      </c>
      <c r="B125" s="62" t="s">
        <v>6</v>
      </c>
      <c r="C125" s="62" t="s">
        <v>34</v>
      </c>
      <c r="D125" s="62" t="s">
        <v>6</v>
      </c>
      <c r="E125" s="62" t="s">
        <v>33</v>
      </c>
      <c r="F125" s="113">
        <v>0</v>
      </c>
      <c r="G125" s="82">
        <f t="shared" ref="G125" si="7">H125</f>
        <v>0</v>
      </c>
      <c r="H125" s="3">
        <v>0</v>
      </c>
      <c r="I125" s="96">
        <v>0</v>
      </c>
      <c r="J125" s="19"/>
    </row>
    <row r="126" spans="1:10" s="6" customFormat="1" ht="18" customHeight="1" x14ac:dyDescent="0.25">
      <c r="A126" s="60" t="s">
        <v>254</v>
      </c>
      <c r="B126" s="62" t="s">
        <v>10</v>
      </c>
      <c r="C126" s="62" t="s">
        <v>10</v>
      </c>
      <c r="D126" s="62" t="s">
        <v>10</v>
      </c>
      <c r="E126" s="62" t="s">
        <v>10</v>
      </c>
      <c r="F126" s="108">
        <f>F127+F128+F130+F131+F133+F129+F134+F132</f>
        <v>14935</v>
      </c>
      <c r="G126" s="82">
        <f>SUM(H126:I126)</f>
        <v>13473</v>
      </c>
      <c r="H126" s="106">
        <f>H127+H128+H130+H131+H133+H129+H134+H132</f>
        <v>13473</v>
      </c>
      <c r="I126" s="106">
        <f>I127+I128+I130+I131+I133+I129+I134+I132</f>
        <v>0</v>
      </c>
      <c r="J126" s="19"/>
    </row>
    <row r="127" spans="1:10" s="6" customFormat="1" ht="18" customHeight="1" x14ac:dyDescent="0.25">
      <c r="A127" s="61" t="s">
        <v>235</v>
      </c>
      <c r="B127" s="62" t="s">
        <v>6</v>
      </c>
      <c r="C127" s="62" t="s">
        <v>40</v>
      </c>
      <c r="D127" s="62" t="s">
        <v>6</v>
      </c>
      <c r="E127" s="62" t="s">
        <v>39</v>
      </c>
      <c r="F127" s="113">
        <v>0</v>
      </c>
      <c r="G127" s="82">
        <f>H127+I127</f>
        <v>0</v>
      </c>
      <c r="H127" s="126">
        <v>0</v>
      </c>
      <c r="I127" s="16">
        <v>0</v>
      </c>
      <c r="J127" s="19"/>
    </row>
    <row r="128" spans="1:10" s="6" customFormat="1" ht="18" customHeight="1" x14ac:dyDescent="0.25">
      <c r="A128" s="61" t="s">
        <v>237</v>
      </c>
      <c r="B128" s="62" t="s">
        <v>6</v>
      </c>
      <c r="C128" s="62" t="s">
        <v>38</v>
      </c>
      <c r="D128" s="62" t="s">
        <v>6</v>
      </c>
      <c r="E128" s="62" t="s">
        <v>37</v>
      </c>
      <c r="F128" s="113">
        <v>0</v>
      </c>
      <c r="G128" s="82">
        <f t="shared" ref="G128:G133" si="8">H128+I128</f>
        <v>0</v>
      </c>
      <c r="H128" s="126">
        <v>0</v>
      </c>
      <c r="I128" s="16">
        <v>0</v>
      </c>
      <c r="J128" s="19"/>
    </row>
    <row r="129" spans="1:10" s="6" customFormat="1" ht="18" customHeight="1" x14ac:dyDescent="0.25">
      <c r="A129" s="61" t="s">
        <v>242</v>
      </c>
      <c r="B129" s="63" t="s">
        <v>6</v>
      </c>
      <c r="C129" s="63" t="s">
        <v>27</v>
      </c>
      <c r="D129" s="63" t="s">
        <v>6</v>
      </c>
      <c r="E129" s="63" t="s">
        <v>26</v>
      </c>
      <c r="F129" s="113">
        <v>0</v>
      </c>
      <c r="G129" s="82">
        <f t="shared" si="8"/>
        <v>0</v>
      </c>
      <c r="H129" s="126">
        <v>0</v>
      </c>
      <c r="I129" s="16">
        <v>0</v>
      </c>
      <c r="J129" s="19"/>
    </row>
    <row r="130" spans="1:10" s="6" customFormat="1" ht="18" customHeight="1" x14ac:dyDescent="0.25">
      <c r="A130" s="61" t="s">
        <v>236</v>
      </c>
      <c r="B130" s="62" t="s">
        <v>6</v>
      </c>
      <c r="C130" s="62" t="s">
        <v>36</v>
      </c>
      <c r="D130" s="62" t="s">
        <v>6</v>
      </c>
      <c r="E130" s="62" t="s">
        <v>286</v>
      </c>
      <c r="F130" s="113">
        <v>14855</v>
      </c>
      <c r="G130" s="82">
        <f t="shared" si="8"/>
        <v>13473</v>
      </c>
      <c r="H130" s="4">
        <v>13473</v>
      </c>
      <c r="I130" s="96">
        <v>0</v>
      </c>
      <c r="J130" s="19"/>
    </row>
    <row r="131" spans="1:10" s="6" customFormat="1" ht="29.25" customHeight="1" x14ac:dyDescent="0.25">
      <c r="A131" s="61" t="s">
        <v>236</v>
      </c>
      <c r="B131" s="62" t="s">
        <v>6</v>
      </c>
      <c r="C131" s="62" t="s">
        <v>174</v>
      </c>
      <c r="D131" s="62" t="s">
        <v>6</v>
      </c>
      <c r="E131" s="62" t="s">
        <v>85</v>
      </c>
      <c r="F131" s="113">
        <v>0</v>
      </c>
      <c r="G131" s="82">
        <f t="shared" si="8"/>
        <v>0</v>
      </c>
      <c r="H131" s="4">
        <v>0</v>
      </c>
      <c r="I131" s="96">
        <v>0</v>
      </c>
      <c r="J131" s="19"/>
    </row>
    <row r="132" spans="1:10" s="6" customFormat="1" ht="34.5" customHeight="1" x14ac:dyDescent="0.25">
      <c r="A132" s="61" t="s">
        <v>240</v>
      </c>
      <c r="B132" s="62" t="s">
        <v>6</v>
      </c>
      <c r="C132" s="62" t="s">
        <v>32</v>
      </c>
      <c r="D132" s="62" t="s">
        <v>6</v>
      </c>
      <c r="E132" s="62" t="s">
        <v>31</v>
      </c>
      <c r="F132" s="113">
        <v>0</v>
      </c>
      <c r="G132" s="82">
        <f t="shared" ref="G132" si="9">H132</f>
        <v>0</v>
      </c>
      <c r="H132" s="3">
        <v>0</v>
      </c>
      <c r="I132" s="96">
        <v>0</v>
      </c>
      <c r="J132" s="19"/>
    </row>
    <row r="133" spans="1:10" s="6" customFormat="1" ht="36" customHeight="1" x14ac:dyDescent="0.25">
      <c r="A133" s="61" t="s">
        <v>239</v>
      </c>
      <c r="B133" s="62" t="s">
        <v>6</v>
      </c>
      <c r="C133" s="62" t="s">
        <v>30</v>
      </c>
      <c r="D133" s="62" t="s">
        <v>6</v>
      </c>
      <c r="E133" s="62" t="s">
        <v>29</v>
      </c>
      <c r="F133" s="113">
        <v>80</v>
      </c>
      <c r="G133" s="82">
        <f t="shared" si="8"/>
        <v>0</v>
      </c>
      <c r="H133" s="4">
        <v>0</v>
      </c>
      <c r="I133" s="96">
        <v>0</v>
      </c>
      <c r="J133" s="19"/>
    </row>
    <row r="134" spans="1:10" s="6" customFormat="1" ht="24.75" customHeight="1" x14ac:dyDescent="0.25">
      <c r="A134" s="61" t="s">
        <v>245</v>
      </c>
      <c r="B134" s="62" t="s">
        <v>6</v>
      </c>
      <c r="C134" s="62" t="s">
        <v>17</v>
      </c>
      <c r="D134" s="62" t="s">
        <v>6</v>
      </c>
      <c r="E134" s="62" t="s">
        <v>244</v>
      </c>
      <c r="F134" s="113">
        <v>0</v>
      </c>
      <c r="G134" s="82">
        <f>H134+I134</f>
        <v>0</v>
      </c>
      <c r="H134" s="4">
        <v>0</v>
      </c>
      <c r="I134" s="96">
        <v>0</v>
      </c>
      <c r="J134" s="19"/>
    </row>
    <row r="135" spans="1:10" s="6" customFormat="1" ht="31.5" customHeight="1" x14ac:dyDescent="0.2">
      <c r="A135" s="60" t="s">
        <v>256</v>
      </c>
      <c r="B135" s="63" t="s">
        <v>10</v>
      </c>
      <c r="C135" s="63" t="s">
        <v>10</v>
      </c>
      <c r="D135" s="63" t="s">
        <v>10</v>
      </c>
      <c r="E135" s="63" t="s">
        <v>10</v>
      </c>
      <c r="F135" s="108">
        <f>F136+F139+F140+F141+F142+F143+F138+F137</f>
        <v>0</v>
      </c>
      <c r="G135" s="80">
        <f>SUM(H135:I135)</f>
        <v>0</v>
      </c>
      <c r="H135" s="107">
        <f>H136+H139+H140+H141+H142+H143+H138+H137</f>
        <v>0</v>
      </c>
      <c r="I135" s="107">
        <f>I136+I139+I140+I141+I142+I143+I138+I137</f>
        <v>0</v>
      </c>
      <c r="J135" s="19"/>
    </row>
    <row r="136" spans="1:10" s="89" customFormat="1" ht="32.25" customHeight="1" x14ac:dyDescent="0.2">
      <c r="A136" s="61" t="s">
        <v>238</v>
      </c>
      <c r="B136" s="63" t="s">
        <v>6</v>
      </c>
      <c r="C136" s="63" t="s">
        <v>28</v>
      </c>
      <c r="D136" s="63" t="s">
        <v>6</v>
      </c>
      <c r="E136" s="63" t="s">
        <v>28</v>
      </c>
      <c r="F136" s="85">
        <v>0</v>
      </c>
      <c r="G136" s="86">
        <f>H136+I136</f>
        <v>0</v>
      </c>
      <c r="H136" s="128">
        <v>0</v>
      </c>
      <c r="I136" s="87">
        <v>0</v>
      </c>
      <c r="J136" s="88"/>
    </row>
    <row r="137" spans="1:10" s="89" customFormat="1" ht="32.25" customHeight="1" x14ac:dyDescent="0.2">
      <c r="A137" s="61" t="s">
        <v>291</v>
      </c>
      <c r="B137" s="63" t="s">
        <v>6</v>
      </c>
      <c r="C137" s="63" t="s">
        <v>289</v>
      </c>
      <c r="D137" s="63" t="s">
        <v>6</v>
      </c>
      <c r="E137" s="63" t="s">
        <v>290</v>
      </c>
      <c r="F137" s="85">
        <v>0</v>
      </c>
      <c r="G137" s="86">
        <f>H137+I137</f>
        <v>0</v>
      </c>
      <c r="H137" s="128">
        <v>0</v>
      </c>
      <c r="I137" s="87">
        <v>0</v>
      </c>
      <c r="J137" s="88"/>
    </row>
    <row r="138" spans="1:10" s="89" customFormat="1" ht="32.25" customHeight="1" x14ac:dyDescent="0.2">
      <c r="A138" s="61" t="s">
        <v>287</v>
      </c>
      <c r="B138" s="63" t="s">
        <v>6</v>
      </c>
      <c r="C138" s="63" t="s">
        <v>288</v>
      </c>
      <c r="D138" s="63" t="s">
        <v>6</v>
      </c>
      <c r="E138" s="63" t="s">
        <v>35</v>
      </c>
      <c r="F138" s="85">
        <v>0</v>
      </c>
      <c r="G138" s="86">
        <f>H138+I138</f>
        <v>0</v>
      </c>
      <c r="H138" s="136">
        <v>0</v>
      </c>
      <c r="I138" s="135">
        <v>0</v>
      </c>
      <c r="J138" s="88"/>
    </row>
    <row r="139" spans="1:10" s="6" customFormat="1" ht="17.25" customHeight="1" x14ac:dyDescent="0.25">
      <c r="A139" s="61" t="s">
        <v>246</v>
      </c>
      <c r="B139" s="63" t="s">
        <v>6</v>
      </c>
      <c r="C139" s="63" t="s">
        <v>25</v>
      </c>
      <c r="D139" s="63" t="s">
        <v>6</v>
      </c>
      <c r="E139" s="63" t="s">
        <v>24</v>
      </c>
      <c r="F139" s="85">
        <v>0</v>
      </c>
      <c r="G139" s="82">
        <f t="shared" ref="G139:G143" si="10">H139+I139</f>
        <v>0</v>
      </c>
      <c r="H139" s="4">
        <v>0</v>
      </c>
      <c r="I139" s="127">
        <v>0</v>
      </c>
      <c r="J139" s="19"/>
    </row>
    <row r="140" spans="1:10" s="6" customFormat="1" ht="31.5" customHeight="1" x14ac:dyDescent="0.2">
      <c r="A140" s="61" t="s">
        <v>247</v>
      </c>
      <c r="B140" s="63" t="s">
        <v>6</v>
      </c>
      <c r="C140" s="63" t="s">
        <v>23</v>
      </c>
      <c r="D140" s="63" t="s">
        <v>6</v>
      </c>
      <c r="E140" s="63" t="s">
        <v>22</v>
      </c>
      <c r="F140" s="85">
        <v>0</v>
      </c>
      <c r="G140" s="80">
        <f t="shared" si="10"/>
        <v>0</v>
      </c>
      <c r="H140" s="4">
        <v>0</v>
      </c>
      <c r="I140" s="127">
        <v>0</v>
      </c>
      <c r="J140" s="19"/>
    </row>
    <row r="141" spans="1:10" s="6" customFormat="1" ht="31.5" customHeight="1" x14ac:dyDescent="0.2">
      <c r="A141" s="61" t="s">
        <v>248</v>
      </c>
      <c r="B141" s="63" t="s">
        <v>6</v>
      </c>
      <c r="C141" s="63" t="s">
        <v>21</v>
      </c>
      <c r="D141" s="63" t="s">
        <v>6</v>
      </c>
      <c r="E141" s="63" t="s">
        <v>20</v>
      </c>
      <c r="F141" s="85">
        <v>0</v>
      </c>
      <c r="G141" s="80">
        <f t="shared" si="10"/>
        <v>0</v>
      </c>
      <c r="H141" s="4">
        <v>0</v>
      </c>
      <c r="I141" s="127">
        <v>0</v>
      </c>
      <c r="J141" s="19"/>
    </row>
    <row r="142" spans="1:10" s="21" customFormat="1" ht="15.75" x14ac:dyDescent="0.25">
      <c r="A142" s="61" t="s">
        <v>249</v>
      </c>
      <c r="B142" s="63" t="s">
        <v>6</v>
      </c>
      <c r="C142" s="63" t="s">
        <v>19</v>
      </c>
      <c r="D142" s="63" t="s">
        <v>6</v>
      </c>
      <c r="E142" s="63" t="s">
        <v>18</v>
      </c>
      <c r="F142" s="85">
        <v>0</v>
      </c>
      <c r="G142" s="82">
        <f t="shared" si="10"/>
        <v>0</v>
      </c>
      <c r="H142" s="4">
        <v>0</v>
      </c>
      <c r="I142" s="127">
        <v>0</v>
      </c>
      <c r="J142" s="20"/>
    </row>
    <row r="143" spans="1:10" s="21" customFormat="1" ht="30" x14ac:dyDescent="0.25">
      <c r="A143" s="61" t="s">
        <v>250</v>
      </c>
      <c r="B143" s="63" t="s">
        <v>6</v>
      </c>
      <c r="C143" s="63" t="s">
        <v>243</v>
      </c>
      <c r="D143" s="63" t="s">
        <v>6</v>
      </c>
      <c r="E143" s="63" t="s">
        <v>16</v>
      </c>
      <c r="F143" s="85">
        <v>0</v>
      </c>
      <c r="G143" s="82">
        <f t="shared" si="10"/>
        <v>0</v>
      </c>
      <c r="H143" s="4">
        <v>0</v>
      </c>
      <c r="I143" s="127">
        <v>0</v>
      </c>
      <c r="J143" s="20"/>
    </row>
    <row r="144" spans="1:10" s="21" customFormat="1" ht="15.75" x14ac:dyDescent="0.25">
      <c r="A144" s="64" t="s">
        <v>15</v>
      </c>
      <c r="B144" s="41" t="s">
        <v>10</v>
      </c>
      <c r="C144" s="41" t="s">
        <v>10</v>
      </c>
      <c r="D144" s="41" t="s">
        <v>10</v>
      </c>
      <c r="E144" s="41" t="s">
        <v>10</v>
      </c>
      <c r="F144" s="91">
        <f>F145+F146</f>
        <v>0</v>
      </c>
      <c r="G144" s="82">
        <f>SUM(H144:I144)</f>
        <v>0</v>
      </c>
      <c r="H144" s="102">
        <f>H146</f>
        <v>0</v>
      </c>
      <c r="I144" s="101">
        <f>I145</f>
        <v>0</v>
      </c>
      <c r="J144" s="20"/>
    </row>
    <row r="145" spans="1:12" s="21" customFormat="1" ht="30.75" x14ac:dyDescent="0.25">
      <c r="A145" s="65" t="s">
        <v>230</v>
      </c>
      <c r="B145" s="41" t="s">
        <v>6</v>
      </c>
      <c r="C145" s="41" t="s">
        <v>14</v>
      </c>
      <c r="D145" s="41" t="s">
        <v>6</v>
      </c>
      <c r="E145" s="41" t="s">
        <v>13</v>
      </c>
      <c r="F145" s="118">
        <v>0</v>
      </c>
      <c r="G145" s="84">
        <f>I145</f>
        <v>0</v>
      </c>
      <c r="H145" s="98">
        <v>0</v>
      </c>
      <c r="I145" s="30">
        <v>0</v>
      </c>
      <c r="J145" s="20"/>
    </row>
    <row r="146" spans="1:12" s="6" customFormat="1" ht="34.5" customHeight="1" x14ac:dyDescent="0.2">
      <c r="A146" s="65" t="s">
        <v>231</v>
      </c>
      <c r="B146" s="66" t="s">
        <v>6</v>
      </c>
      <c r="C146" s="66" t="s">
        <v>12</v>
      </c>
      <c r="D146" s="66" t="s">
        <v>6</v>
      </c>
      <c r="E146" s="66" t="s">
        <v>11</v>
      </c>
      <c r="F146" s="118">
        <v>0</v>
      </c>
      <c r="G146" s="84">
        <f>H146</f>
        <v>0</v>
      </c>
      <c r="H146" s="29">
        <v>0</v>
      </c>
      <c r="I146" s="99">
        <v>0</v>
      </c>
    </row>
    <row r="147" spans="1:12" s="6" customFormat="1" ht="34.5" customHeight="1" x14ac:dyDescent="0.2">
      <c r="A147" s="67" t="s">
        <v>226</v>
      </c>
      <c r="B147" s="68" t="s">
        <v>10</v>
      </c>
      <c r="C147" s="68" t="s">
        <v>10</v>
      </c>
      <c r="D147" s="68" t="s">
        <v>10</v>
      </c>
      <c r="E147" s="68" t="s">
        <v>10</v>
      </c>
      <c r="F147" s="91">
        <f>F148+F149</f>
        <v>0</v>
      </c>
      <c r="G147" s="80">
        <f>H147+I147</f>
        <v>0</v>
      </c>
      <c r="H147" s="92">
        <f>H149</f>
        <v>0</v>
      </c>
      <c r="I147" s="100">
        <f>I148</f>
        <v>0</v>
      </c>
    </row>
    <row r="148" spans="1:12" s="6" customFormat="1" ht="19.5" customHeight="1" x14ac:dyDescent="0.2">
      <c r="A148" s="69" t="s">
        <v>232</v>
      </c>
      <c r="B148" s="68" t="s">
        <v>6</v>
      </c>
      <c r="C148" s="68" t="s">
        <v>9</v>
      </c>
      <c r="D148" s="68" t="s">
        <v>6</v>
      </c>
      <c r="E148" s="68" t="s">
        <v>8</v>
      </c>
      <c r="F148" s="111">
        <v>0</v>
      </c>
      <c r="G148" s="80">
        <f>I148</f>
        <v>0</v>
      </c>
      <c r="H148" s="93">
        <v>0</v>
      </c>
      <c r="I148" s="2">
        <v>0</v>
      </c>
    </row>
    <row r="149" spans="1:12" s="6" customFormat="1" ht="20.25" customHeight="1" thickBot="1" x14ac:dyDescent="0.25">
      <c r="A149" s="69" t="s">
        <v>233</v>
      </c>
      <c r="B149" s="70" t="s">
        <v>6</v>
      </c>
      <c r="C149" s="70" t="s">
        <v>64</v>
      </c>
      <c r="D149" s="70" t="s">
        <v>6</v>
      </c>
      <c r="E149" s="70" t="s">
        <v>297</v>
      </c>
      <c r="F149" s="118">
        <v>0</v>
      </c>
      <c r="G149" s="84">
        <f>H149</f>
        <v>0</v>
      </c>
      <c r="H149" s="29">
        <v>0</v>
      </c>
      <c r="I149" s="99">
        <v>0</v>
      </c>
    </row>
    <row r="150" spans="1:12" s="6" customFormat="1" ht="16.5" customHeight="1" thickBot="1" x14ac:dyDescent="0.25">
      <c r="A150" s="71" t="s">
        <v>5</v>
      </c>
      <c r="B150" s="71"/>
      <c r="C150" s="71"/>
      <c r="D150" s="71"/>
      <c r="E150" s="71"/>
      <c r="F150" s="130">
        <f>F89+F90+F104+F105+F106+F109+F114+F115+F119+F107+F108+F116+F117+F118</f>
        <v>39617</v>
      </c>
      <c r="G150" s="134">
        <f>H150+I150</f>
        <v>37100</v>
      </c>
      <c r="H150" s="130">
        <f>H89+H90+H104+H105+H106+H109+H114+H115+H119+H107+H108+H116+H117+H118</f>
        <v>37100</v>
      </c>
      <c r="I150" s="130">
        <f>I89+I90+I104+I105+I106+I109+I114+I115+I119+I107+I108+I116+I117+I118</f>
        <v>0</v>
      </c>
    </row>
    <row r="151" spans="1:12" s="6" customFormat="1" ht="15.75" x14ac:dyDescent="0.25">
      <c r="A151" s="72"/>
      <c r="B151" s="72"/>
      <c r="C151" s="72"/>
      <c r="D151" s="72"/>
      <c r="E151" s="72"/>
      <c r="F151" s="133" t="str">
        <f>IF(F84=F150,"","N ≠ V!")</f>
        <v/>
      </c>
      <c r="G151" s="133" t="str">
        <f>IF(G84=G150,"","N ≠ V!")</f>
        <v/>
      </c>
      <c r="H151" s="8"/>
      <c r="I151" s="8"/>
    </row>
    <row r="152" spans="1:12" s="6" customFormat="1" ht="15.75" x14ac:dyDescent="0.25">
      <c r="A152" s="36" t="s">
        <v>295</v>
      </c>
      <c r="B152" s="75"/>
      <c r="C152" s="75"/>
      <c r="D152" s="35"/>
      <c r="E152" s="35"/>
      <c r="F152" s="37"/>
      <c r="G152" s="35"/>
      <c r="H152" s="35"/>
      <c r="I152" s="35"/>
      <c r="J152" s="35"/>
      <c r="K152" s="35"/>
      <c r="L152" s="35"/>
    </row>
    <row r="153" spans="1:12" s="6" customFormat="1" ht="15" x14ac:dyDescent="0.2">
      <c r="A153" s="145" t="s">
        <v>4</v>
      </c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</row>
    <row r="154" spans="1:12" s="6" customFormat="1" ht="15.75" x14ac:dyDescent="0.2">
      <c r="A154" s="74" t="s">
        <v>3</v>
      </c>
      <c r="B154" s="76"/>
      <c r="C154" s="76"/>
      <c r="D154" s="76"/>
      <c r="E154" s="76"/>
      <c r="F154" s="119"/>
      <c r="G154" s="35"/>
      <c r="H154" s="35"/>
      <c r="I154" s="35"/>
      <c r="J154" s="74"/>
      <c r="K154" s="74"/>
      <c r="L154" s="74"/>
    </row>
    <row r="155" spans="1:12" s="6" customFormat="1" ht="15.75" x14ac:dyDescent="0.2">
      <c r="A155" s="74"/>
      <c r="B155" s="76"/>
      <c r="C155" s="76"/>
      <c r="D155" s="76"/>
      <c r="E155" s="76"/>
      <c r="F155" s="119"/>
      <c r="G155" s="35"/>
      <c r="H155" s="35"/>
      <c r="I155" s="35"/>
      <c r="J155" s="74"/>
      <c r="K155" s="74"/>
      <c r="L155" s="74"/>
    </row>
    <row r="156" spans="1:12" s="6" customFormat="1" ht="15" x14ac:dyDescent="0.2">
      <c r="A156" s="77" t="s">
        <v>2</v>
      </c>
      <c r="B156" s="144">
        <v>44053</v>
      </c>
      <c r="C156" s="137"/>
      <c r="D156" s="137"/>
      <c r="E156" s="137"/>
      <c r="F156" s="137"/>
      <c r="G156" s="137"/>
      <c r="H156" s="137"/>
      <c r="I156" s="137"/>
    </row>
    <row r="157" spans="1:12" s="6" customFormat="1" ht="15" x14ac:dyDescent="0.2">
      <c r="A157" s="77" t="s">
        <v>1</v>
      </c>
      <c r="B157" s="137" t="s">
        <v>302</v>
      </c>
      <c r="C157" s="137"/>
      <c r="D157" s="137"/>
      <c r="E157" s="137"/>
      <c r="F157" s="137"/>
      <c r="G157" s="137"/>
      <c r="H157" s="137"/>
      <c r="I157" s="137"/>
    </row>
    <row r="158" spans="1:12" s="6" customFormat="1" ht="15" x14ac:dyDescent="0.2">
      <c r="A158" s="77" t="s">
        <v>0</v>
      </c>
      <c r="B158" s="137" t="s">
        <v>303</v>
      </c>
      <c r="C158" s="137"/>
      <c r="D158" s="137"/>
      <c r="E158" s="137"/>
      <c r="F158" s="137"/>
      <c r="G158" s="137"/>
      <c r="H158" s="137"/>
      <c r="I158" s="137"/>
    </row>
    <row r="159" spans="1:12" s="6" customFormat="1" ht="15.75" x14ac:dyDescent="0.25">
      <c r="A159" s="22"/>
      <c r="B159" s="22"/>
      <c r="C159" s="22"/>
      <c r="D159" s="22"/>
      <c r="E159" s="22"/>
      <c r="F159" s="120"/>
    </row>
    <row r="160" spans="1:12" s="6" customFormat="1" ht="15.75" x14ac:dyDescent="0.25">
      <c r="A160" s="23"/>
      <c r="B160" s="23"/>
      <c r="C160" s="23"/>
      <c r="D160" s="23"/>
      <c r="E160" s="23"/>
      <c r="F160" s="120"/>
    </row>
    <row r="161" spans="1:12" s="6" customFormat="1" ht="15.75" x14ac:dyDescent="0.25">
      <c r="A161" s="24"/>
      <c r="B161" s="24"/>
      <c r="C161" s="24"/>
      <c r="D161" s="24"/>
      <c r="E161" s="24"/>
      <c r="F161" s="121"/>
    </row>
    <row r="162" spans="1:12" s="6" customFormat="1" ht="15.75" x14ac:dyDescent="0.25">
      <c r="A162" s="23"/>
      <c r="B162" s="23"/>
      <c r="C162" s="23"/>
      <c r="D162" s="23"/>
      <c r="E162" s="23"/>
      <c r="F162" s="120"/>
    </row>
    <row r="163" spans="1:12" s="6" customFormat="1" ht="15.75" x14ac:dyDescent="0.25">
      <c r="A163" s="23"/>
      <c r="B163" s="23"/>
      <c r="C163" s="23"/>
      <c r="D163" s="23"/>
      <c r="E163" s="23"/>
      <c r="F163" s="120"/>
    </row>
    <row r="164" spans="1:12" s="6" customFormat="1" ht="15.75" x14ac:dyDescent="0.25">
      <c r="A164" s="23"/>
      <c r="B164" s="23"/>
      <c r="C164" s="23"/>
      <c r="D164" s="23"/>
      <c r="E164" s="23"/>
      <c r="F164" s="120"/>
    </row>
    <row r="165" spans="1:12" s="6" customFormat="1" ht="15.75" x14ac:dyDescent="0.25">
      <c r="A165" s="23"/>
      <c r="B165" s="23"/>
      <c r="C165" s="23"/>
      <c r="D165" s="23"/>
      <c r="E165" s="23"/>
      <c r="F165" s="120"/>
    </row>
    <row r="166" spans="1:12" s="5" customFormat="1" ht="15.75" x14ac:dyDescent="0.25">
      <c r="A166" s="25"/>
      <c r="B166" s="25"/>
      <c r="C166" s="25"/>
      <c r="D166" s="25"/>
      <c r="E166" s="25"/>
      <c r="F166" s="122"/>
      <c r="G166" s="6"/>
      <c r="H166" s="6"/>
      <c r="I166" s="6"/>
      <c r="J166" s="6"/>
      <c r="K166" s="6"/>
      <c r="L166" s="6"/>
    </row>
    <row r="167" spans="1:12" s="5" customFormat="1" ht="15" x14ac:dyDescent="0.2">
      <c r="A167" s="6"/>
      <c r="B167" s="6"/>
      <c r="C167" s="6"/>
      <c r="D167" s="6"/>
      <c r="E167" s="6"/>
      <c r="F167" s="123"/>
      <c r="G167" s="6"/>
      <c r="H167" s="6"/>
      <c r="I167" s="6"/>
      <c r="J167" s="6"/>
      <c r="K167" s="6"/>
      <c r="L167" s="6"/>
    </row>
    <row r="168" spans="1:12" s="5" customFormat="1" ht="15" x14ac:dyDescent="0.2">
      <c r="A168" s="6"/>
      <c r="B168" s="6"/>
      <c r="C168" s="6"/>
      <c r="D168" s="6"/>
      <c r="E168" s="6"/>
      <c r="F168" s="123"/>
      <c r="G168" s="6"/>
      <c r="H168" s="6"/>
      <c r="I168" s="6"/>
    </row>
    <row r="169" spans="1:12" s="5" customFormat="1" ht="15" x14ac:dyDescent="0.2">
      <c r="A169" s="26"/>
      <c r="B169" s="26"/>
      <c r="C169" s="26"/>
      <c r="D169" s="26"/>
      <c r="E169" s="26"/>
      <c r="F169" s="123"/>
      <c r="G169" s="6"/>
      <c r="H169" s="6"/>
      <c r="I169" s="6"/>
    </row>
    <row r="170" spans="1:12" s="5" customFormat="1" ht="15" x14ac:dyDescent="0.2">
      <c r="A170" s="26"/>
      <c r="B170" s="26"/>
      <c r="C170" s="26"/>
      <c r="D170" s="26"/>
      <c r="E170" s="26"/>
      <c r="F170" s="123"/>
    </row>
    <row r="171" spans="1:12" s="5" customFormat="1" ht="15" x14ac:dyDescent="0.2">
      <c r="A171" s="26"/>
      <c r="B171" s="26"/>
      <c r="C171" s="26"/>
      <c r="D171" s="26"/>
      <c r="E171" s="26"/>
      <c r="F171" s="123"/>
    </row>
    <row r="172" spans="1:12" s="5" customFormat="1" ht="15" x14ac:dyDescent="0.2">
      <c r="A172" s="26"/>
      <c r="B172" s="26"/>
      <c r="C172" s="26"/>
      <c r="D172" s="26"/>
      <c r="E172" s="26"/>
      <c r="F172" s="123"/>
    </row>
    <row r="173" spans="1:12" s="5" customFormat="1" ht="15" x14ac:dyDescent="0.2">
      <c r="A173" s="26"/>
      <c r="B173" s="26"/>
      <c r="C173" s="26"/>
      <c r="D173" s="26"/>
      <c r="E173" s="26"/>
      <c r="F173" s="123"/>
    </row>
    <row r="174" spans="1:12" s="5" customFormat="1" ht="15" x14ac:dyDescent="0.2">
      <c r="A174" s="26"/>
      <c r="B174" s="26"/>
      <c r="C174" s="26"/>
      <c r="D174" s="26"/>
      <c r="E174" s="26"/>
      <c r="F174" s="123"/>
    </row>
    <row r="175" spans="1:12" s="5" customFormat="1" ht="15" x14ac:dyDescent="0.2">
      <c r="A175" s="26"/>
      <c r="B175" s="26"/>
      <c r="C175" s="26"/>
      <c r="D175" s="26"/>
      <c r="E175" s="26"/>
      <c r="F175" s="123"/>
    </row>
    <row r="176" spans="1:12" s="5" customFormat="1" ht="15" x14ac:dyDescent="0.2">
      <c r="A176" s="26"/>
      <c r="B176" s="26"/>
      <c r="C176" s="26"/>
      <c r="D176" s="26"/>
      <c r="E176" s="26"/>
      <c r="F176" s="123"/>
    </row>
    <row r="177" spans="1:12" s="5" customFormat="1" ht="15" x14ac:dyDescent="0.2">
      <c r="A177" s="26"/>
      <c r="B177" s="26"/>
      <c r="C177" s="26"/>
      <c r="D177" s="26"/>
      <c r="E177" s="26"/>
      <c r="F177" s="123"/>
    </row>
    <row r="178" spans="1:12" ht="15" x14ac:dyDescent="0.2">
      <c r="A178" s="6"/>
      <c r="B178" s="6"/>
      <c r="C178" s="6"/>
      <c r="D178" s="6"/>
      <c r="E178" s="6"/>
      <c r="F178" s="123"/>
      <c r="G178" s="5"/>
      <c r="H178" s="5"/>
      <c r="I178" s="5"/>
      <c r="J178" s="5"/>
      <c r="K178" s="5"/>
      <c r="L178" s="5"/>
    </row>
    <row r="179" spans="1:12" ht="15" x14ac:dyDescent="0.2">
      <c r="A179" s="6"/>
      <c r="B179" s="6"/>
      <c r="C179" s="6"/>
      <c r="D179" s="6"/>
      <c r="E179" s="6"/>
      <c r="F179" s="123"/>
      <c r="G179" s="5"/>
      <c r="H179" s="5"/>
      <c r="I179" s="5"/>
      <c r="J179" s="5"/>
      <c r="K179" s="5"/>
      <c r="L179" s="5"/>
    </row>
    <row r="180" spans="1:12" ht="15.75" x14ac:dyDescent="0.25">
      <c r="A180" s="28"/>
      <c r="B180" s="28"/>
      <c r="C180" s="28"/>
      <c r="D180" s="28"/>
      <c r="E180" s="28"/>
      <c r="F180" s="120"/>
      <c r="G180" s="5"/>
      <c r="H180" s="5"/>
      <c r="I180" s="5"/>
    </row>
    <row r="181" spans="1:12" x14ac:dyDescent="0.2">
      <c r="A181" s="5"/>
      <c r="B181" s="5"/>
      <c r="C181" s="5"/>
      <c r="D181" s="5"/>
      <c r="E181" s="5"/>
      <c r="F181" s="124"/>
      <c r="G181" s="5"/>
      <c r="H181" s="5"/>
      <c r="I181" s="5"/>
    </row>
  </sheetData>
  <sheetProtection algorithmName="SHA-512" hashValue="0XWzw6PYpSaWUQyMg+g7ig+D6+bInlKdkqrWRDRcR3dQAJd+2WnBbHAhR4I6ClsNo2+u9FJ/1H/tV04GaN7PWQ==" saltValue="UNvuwkCkWMuBJNR959gamQ==" spinCount="100000" sheet="1" objects="1" scenarios="1"/>
  <mergeCells count="31">
    <mergeCell ref="E87:E88"/>
    <mergeCell ref="B3:I3"/>
    <mergeCell ref="A1:I1"/>
    <mergeCell ref="A8:A10"/>
    <mergeCell ref="G8:I8"/>
    <mergeCell ref="E9:E10"/>
    <mergeCell ref="B8:E8"/>
    <mergeCell ref="D9:D10"/>
    <mergeCell ref="B9:B10"/>
    <mergeCell ref="C9:C10"/>
    <mergeCell ref="G9:G10"/>
    <mergeCell ref="H9:H10"/>
    <mergeCell ref="I9:I10"/>
    <mergeCell ref="F8:F10"/>
    <mergeCell ref="B4:I4"/>
    <mergeCell ref="B158:I158"/>
    <mergeCell ref="B5:I5"/>
    <mergeCell ref="B6:I6"/>
    <mergeCell ref="B156:I156"/>
    <mergeCell ref="B157:I157"/>
    <mergeCell ref="A153:L153"/>
    <mergeCell ref="H87:H88"/>
    <mergeCell ref="I87:I88"/>
    <mergeCell ref="A86:A88"/>
    <mergeCell ref="G86:I86"/>
    <mergeCell ref="G87:G88"/>
    <mergeCell ref="B86:E86"/>
    <mergeCell ref="B87:B88"/>
    <mergeCell ref="F86:F88"/>
    <mergeCell ref="C87:C88"/>
    <mergeCell ref="D87:D88"/>
  </mergeCells>
  <conditionalFormatting sqref="F151:G151">
    <cfRule type="cellIs" dxfId="0" priority="1" operator="equal">
      <formula>"N ≠ V!"</formula>
    </cfRule>
  </conditionalFormatting>
  <dataValidations count="4">
    <dataValidation type="list" allowBlank="1" showInputMessage="1" showErrorMessage="1" sqref="B6:I6">
      <formula1>"upravený,plánovaný"</formula1>
    </dataValidation>
    <dataValidation type="list" allowBlank="1" showInputMessage="1" showErrorMessage="1" sqref="B5:I5">
      <formula1>"30.6.,30.9.,31.12."</formula1>
    </dataValidation>
    <dataValidation type="list" allowBlank="1" showInputMessage="1" showErrorMessage="1" sqref="B4:I4">
      <formula1>"2020,2021"</formula1>
    </dataValidation>
    <dataValidation type="list" allowBlank="1" showInputMessage="1" showErrorMessage="1" sqref="B3:I3">
      <formula1>"1602,1603,1605,1606,1607,2601,3602,3603,4601,5602,5603,6601,6603,7601"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2" orientation="portrait" r:id="rId1"/>
  <rowBreaks count="1" manualBreakCount="1">
    <brk id="84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</dc:creator>
  <cp:lastModifiedBy>TEST</cp:lastModifiedBy>
  <cp:lastPrinted>2020-08-07T07:34:02Z</cp:lastPrinted>
  <dcterms:created xsi:type="dcterms:W3CDTF">2016-03-28T13:38:52Z</dcterms:created>
  <dcterms:modified xsi:type="dcterms:W3CDTF">2020-08-28T06:11:52Z</dcterms:modified>
</cp:coreProperties>
</file>